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9180" windowHeight="11160"/>
  </bookViews>
  <sheets>
    <sheet name="Лист1 (2)" sheetId="2" r:id="rId1"/>
  </sheets>
  <definedNames>
    <definedName name="_xlnm._FilterDatabase" localSheetId="0" hidden="1">'Лист1 (2)'!$A$10:$F$221</definedName>
    <definedName name="_xlnm.Print_Titles" localSheetId="0">'Лист1 (2)'!$9:$10</definedName>
    <definedName name="_xlnm.Print_Area" localSheetId="0">'Лист1 (2)'!$A$1:$L$221</definedName>
  </definedNames>
  <calcPr calcId="114210" fullCalcOnLoad="1"/>
</workbook>
</file>

<file path=xl/calcChain.xml><?xml version="1.0" encoding="utf-8"?>
<calcChain xmlns="http://schemas.openxmlformats.org/spreadsheetml/2006/main">
  <c r="I16" i="2"/>
  <c r="G11"/>
  <c r="G221"/>
  <c r="H11"/>
  <c r="H221"/>
  <c r="G174"/>
  <c r="H174"/>
  <c r="I174"/>
  <c r="I132"/>
  <c r="I143"/>
  <c r="I144"/>
  <c r="I145"/>
  <c r="I146"/>
  <c r="I41"/>
  <c r="I42"/>
  <c r="J16"/>
  <c r="J17"/>
  <c r="J22"/>
  <c r="J23"/>
  <c r="J24"/>
  <c r="J25"/>
  <c r="J26"/>
  <c r="J27"/>
  <c r="J28"/>
  <c r="J29"/>
  <c r="J30"/>
  <c r="J31"/>
  <c r="J32"/>
  <c r="J37"/>
  <c r="J41"/>
  <c r="J42"/>
  <c r="J43"/>
  <c r="J47"/>
  <c r="J52"/>
  <c r="J57"/>
  <c r="J61"/>
  <c r="J66"/>
  <c r="J71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6"/>
  <c r="J107"/>
  <c r="J108"/>
  <c r="J109"/>
  <c r="J110"/>
  <c r="J111"/>
  <c r="J115"/>
  <c r="J116"/>
  <c r="J117"/>
  <c r="J118"/>
  <c r="J119"/>
  <c r="J120"/>
  <c r="J121"/>
  <c r="J122"/>
  <c r="J123"/>
  <c r="J124"/>
  <c r="J125"/>
  <c r="J126"/>
  <c r="J131"/>
  <c r="J137"/>
  <c r="J138"/>
  <c r="J139"/>
  <c r="J140"/>
  <c r="J141"/>
  <c r="J142"/>
  <c r="J143"/>
  <c r="J144"/>
  <c r="J145"/>
  <c r="J146"/>
  <c r="J147"/>
  <c r="J152"/>
  <c r="J157"/>
  <c r="J163"/>
  <c r="J168"/>
  <c r="J173"/>
  <c r="J180"/>
  <c r="J186"/>
  <c r="J190"/>
  <c r="J195"/>
  <c r="J200"/>
  <c r="J205"/>
  <c r="J210"/>
  <c r="J215"/>
  <c r="J219"/>
  <c r="F144"/>
  <c r="F143"/>
  <c r="F31"/>
  <c r="F30"/>
  <c r="F29"/>
  <c r="F28"/>
  <c r="F26"/>
  <c r="F25"/>
  <c r="F24"/>
  <c r="F23"/>
  <c r="G31"/>
  <c r="G27"/>
  <c r="G25"/>
  <c r="G24"/>
  <c r="G23"/>
  <c r="F42"/>
  <c r="F41"/>
  <c r="F40"/>
  <c r="I125"/>
  <c r="I124"/>
  <c r="F125"/>
  <c r="F124"/>
  <c r="F123"/>
  <c r="F122"/>
  <c r="I123"/>
  <c r="I122"/>
  <c r="H123"/>
  <c r="G123"/>
  <c r="G122"/>
  <c r="H122"/>
  <c r="I120"/>
  <c r="F120"/>
  <c r="F119"/>
  <c r="F118"/>
  <c r="F117"/>
  <c r="I119"/>
  <c r="I118"/>
  <c r="I117"/>
  <c r="H118"/>
  <c r="H117"/>
  <c r="G118"/>
  <c r="G117"/>
  <c r="I194"/>
  <c r="I193"/>
  <c r="I192"/>
  <c r="I191"/>
  <c r="F194"/>
  <c r="F193"/>
  <c r="H192"/>
  <c r="G192"/>
  <c r="H191"/>
  <c r="G191"/>
  <c r="I172"/>
  <c r="F172"/>
  <c r="F171"/>
  <c r="H170"/>
  <c r="G170"/>
  <c r="F170"/>
  <c r="H169"/>
  <c r="G169"/>
  <c r="F169"/>
  <c r="I65"/>
  <c r="J65"/>
  <c r="I130"/>
  <c r="J130"/>
  <c r="F130"/>
  <c r="F129"/>
  <c r="F128"/>
  <c r="F127"/>
  <c r="I129"/>
  <c r="H128"/>
  <c r="H127"/>
  <c r="G128"/>
  <c r="G127"/>
  <c r="F115"/>
  <c r="F114"/>
  <c r="F113"/>
  <c r="F112"/>
  <c r="I114"/>
  <c r="H113"/>
  <c r="G113"/>
  <c r="H112"/>
  <c r="G112"/>
  <c r="I110"/>
  <c r="F110"/>
  <c r="F109"/>
  <c r="F108"/>
  <c r="F107"/>
  <c r="I109"/>
  <c r="I108"/>
  <c r="I107"/>
  <c r="H108"/>
  <c r="G108"/>
  <c r="H107"/>
  <c r="G107"/>
  <c r="F16"/>
  <c r="I105"/>
  <c r="F105"/>
  <c r="F104"/>
  <c r="F103"/>
  <c r="F102"/>
  <c r="I70"/>
  <c r="F75"/>
  <c r="F74"/>
  <c r="F73"/>
  <c r="F72"/>
  <c r="F211"/>
  <c r="I209"/>
  <c r="I167"/>
  <c r="I156"/>
  <c r="I100"/>
  <c r="I99"/>
  <c r="I98"/>
  <c r="I97"/>
  <c r="I95"/>
  <c r="I94"/>
  <c r="I93"/>
  <c r="I92"/>
  <c r="I90"/>
  <c r="I89"/>
  <c r="I88"/>
  <c r="I87"/>
  <c r="F90"/>
  <c r="F89"/>
  <c r="F88"/>
  <c r="F87"/>
  <c r="I85"/>
  <c r="I84"/>
  <c r="I83"/>
  <c r="I82"/>
  <c r="F65"/>
  <c r="F64"/>
  <c r="F63"/>
  <c r="F62"/>
  <c r="G158"/>
  <c r="H158"/>
  <c r="G132"/>
  <c r="H132"/>
  <c r="F167"/>
  <c r="F166"/>
  <c r="F165"/>
  <c r="F164"/>
  <c r="F46"/>
  <c r="F45"/>
  <c r="F44"/>
  <c r="F51"/>
  <c r="F50"/>
  <c r="F49"/>
  <c r="F48"/>
  <c r="F56"/>
  <c r="F70"/>
  <c r="F69"/>
  <c r="F68"/>
  <c r="F67"/>
  <c r="F85"/>
  <c r="F84"/>
  <c r="F83"/>
  <c r="F82"/>
  <c r="F100"/>
  <c r="F99"/>
  <c r="F98"/>
  <c r="F97"/>
  <c r="F95"/>
  <c r="F94"/>
  <c r="F93"/>
  <c r="F92"/>
  <c r="F162"/>
  <c r="F161"/>
  <c r="F160"/>
  <c r="F159"/>
  <c r="F158"/>
  <c r="F15"/>
  <c r="F14"/>
  <c r="F13"/>
  <c r="F21"/>
  <c r="F20"/>
  <c r="F19"/>
  <c r="F18"/>
  <c r="F36"/>
  <c r="F136"/>
  <c r="F135"/>
  <c r="F134"/>
  <c r="F133"/>
  <c r="F151"/>
  <c r="F150"/>
  <c r="F149"/>
  <c r="F148"/>
  <c r="F156"/>
  <c r="F155"/>
  <c r="F154"/>
  <c r="F153"/>
  <c r="F189"/>
  <c r="F188"/>
  <c r="F187"/>
  <c r="F185"/>
  <c r="F184"/>
  <c r="F183"/>
  <c r="F179"/>
  <c r="F178"/>
  <c r="F177"/>
  <c r="F176"/>
  <c r="F175"/>
  <c r="F199"/>
  <c r="F198"/>
  <c r="F197"/>
  <c r="F196"/>
  <c r="F204"/>
  <c r="F203"/>
  <c r="F202"/>
  <c r="F201"/>
  <c r="F209"/>
  <c r="F208"/>
  <c r="F207"/>
  <c r="F206"/>
  <c r="I75"/>
  <c r="I40"/>
  <c r="J40"/>
  <c r="I46"/>
  <c r="J46"/>
  <c r="I51"/>
  <c r="J51"/>
  <c r="I50"/>
  <c r="I56"/>
  <c r="I55"/>
  <c r="I54"/>
  <c r="I60"/>
  <c r="J60"/>
  <c r="I162"/>
  <c r="I15"/>
  <c r="I21"/>
  <c r="J21"/>
  <c r="I36"/>
  <c r="I35"/>
  <c r="I34"/>
  <c r="I33"/>
  <c r="I136"/>
  <c r="J136"/>
  <c r="I151"/>
  <c r="I189"/>
  <c r="I188"/>
  <c r="I185"/>
  <c r="J185"/>
  <c r="I179"/>
  <c r="I199"/>
  <c r="J199"/>
  <c r="I204"/>
  <c r="I214"/>
  <c r="J214"/>
  <c r="I218"/>
  <c r="F60"/>
  <c r="F59"/>
  <c r="F58"/>
  <c r="F218"/>
  <c r="F217"/>
  <c r="F216"/>
  <c r="F214"/>
  <c r="F213"/>
  <c r="F212"/>
  <c r="G181"/>
  <c r="H181"/>
  <c r="I184"/>
  <c r="J184"/>
  <c r="I217"/>
  <c r="J217"/>
  <c r="J218"/>
  <c r="I213"/>
  <c r="I208"/>
  <c r="J209"/>
  <c r="I203"/>
  <c r="J204"/>
  <c r="I198"/>
  <c r="J194"/>
  <c r="F192"/>
  <c r="J193"/>
  <c r="J189"/>
  <c r="I183"/>
  <c r="J183"/>
  <c r="I178"/>
  <c r="J179"/>
  <c r="I171"/>
  <c r="J172"/>
  <c r="I166"/>
  <c r="J167"/>
  <c r="I161"/>
  <c r="J162"/>
  <c r="I155"/>
  <c r="J156"/>
  <c r="I150"/>
  <c r="J151"/>
  <c r="I135"/>
  <c r="I128"/>
  <c r="J129"/>
  <c r="I113"/>
  <c r="J114"/>
  <c r="I104"/>
  <c r="J105"/>
  <c r="I74"/>
  <c r="J75"/>
  <c r="I69"/>
  <c r="J70"/>
  <c r="I64"/>
  <c r="J56"/>
  <c r="I59"/>
  <c r="F55"/>
  <c r="F54"/>
  <c r="J55"/>
  <c r="I49"/>
  <c r="J50"/>
  <c r="I45"/>
  <c r="J36"/>
  <c r="F35"/>
  <c r="I14"/>
  <c r="J15"/>
  <c r="I20"/>
  <c r="F39"/>
  <c r="F132"/>
  <c r="F181"/>
  <c r="I216"/>
  <c r="J216"/>
  <c r="I212"/>
  <c r="J213"/>
  <c r="I207"/>
  <c r="J208"/>
  <c r="J203"/>
  <c r="I202"/>
  <c r="I197"/>
  <c r="J198"/>
  <c r="J192"/>
  <c r="F191"/>
  <c r="J191"/>
  <c r="I187"/>
  <c r="J188"/>
  <c r="I177"/>
  <c r="J178"/>
  <c r="I170"/>
  <c r="J171"/>
  <c r="I165"/>
  <c r="J166"/>
  <c r="I160"/>
  <c r="J161"/>
  <c r="I154"/>
  <c r="J155"/>
  <c r="I149"/>
  <c r="J150"/>
  <c r="I134"/>
  <c r="J135"/>
  <c r="J128"/>
  <c r="I127"/>
  <c r="J127"/>
  <c r="J113"/>
  <c r="I112"/>
  <c r="J112"/>
  <c r="I103"/>
  <c r="J104"/>
  <c r="I73"/>
  <c r="J74"/>
  <c r="I68"/>
  <c r="J69"/>
  <c r="I63"/>
  <c r="J64"/>
  <c r="I58"/>
  <c r="J59"/>
  <c r="J54"/>
  <c r="F53"/>
  <c r="I48"/>
  <c r="J48"/>
  <c r="J49"/>
  <c r="I44"/>
  <c r="J45"/>
  <c r="F34"/>
  <c r="J35"/>
  <c r="I13"/>
  <c r="J13"/>
  <c r="J14"/>
  <c r="I19"/>
  <c r="J20"/>
  <c r="F38"/>
  <c r="J212"/>
  <c r="I211"/>
  <c r="J211"/>
  <c r="I206"/>
  <c r="J206"/>
  <c r="J207"/>
  <c r="I201"/>
  <c r="J201"/>
  <c r="J202"/>
  <c r="I196"/>
  <c r="J196"/>
  <c r="J197"/>
  <c r="F174"/>
  <c r="J187"/>
  <c r="I181"/>
  <c r="I176"/>
  <c r="J177"/>
  <c r="I169"/>
  <c r="J169"/>
  <c r="J170"/>
  <c r="I164"/>
  <c r="J164"/>
  <c r="J165"/>
  <c r="I159"/>
  <c r="J160"/>
  <c r="I153"/>
  <c r="J153"/>
  <c r="J154"/>
  <c r="I148"/>
  <c r="J148"/>
  <c r="J149"/>
  <c r="I133"/>
  <c r="J134"/>
  <c r="I102"/>
  <c r="J102"/>
  <c r="J103"/>
  <c r="I72"/>
  <c r="J72"/>
  <c r="J73"/>
  <c r="I67"/>
  <c r="J67"/>
  <c r="J68"/>
  <c r="J63"/>
  <c r="I62"/>
  <c r="J62"/>
  <c r="J58"/>
  <c r="I53"/>
  <c r="J53"/>
  <c r="I39"/>
  <c r="J44"/>
  <c r="F33"/>
  <c r="J34"/>
  <c r="I18"/>
  <c r="J19"/>
  <c r="J181"/>
  <c r="I175"/>
  <c r="J176"/>
  <c r="I158"/>
  <c r="J158"/>
  <c r="J159"/>
  <c r="J133"/>
  <c r="J132"/>
  <c r="J39"/>
  <c r="I38"/>
  <c r="J33"/>
  <c r="F12"/>
  <c r="F11"/>
  <c r="F221"/>
  <c r="J18"/>
  <c r="I12"/>
  <c r="I11"/>
  <c r="I221"/>
  <c r="J38"/>
  <c r="J175"/>
  <c r="J174"/>
  <c r="J12"/>
  <c r="J11"/>
  <c r="J221"/>
</calcChain>
</file>

<file path=xl/sharedStrings.xml><?xml version="1.0" encoding="utf-8"?>
<sst xmlns="http://schemas.openxmlformats.org/spreadsheetml/2006/main" count="886" uniqueCount="373">
  <si>
    <t>2</t>
  </si>
  <si>
    <t>Раздел, подраздел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</si>
  <si>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</si>
  <si>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</si>
  <si>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</si>
  <si>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1</t>
  </si>
  <si>
    <t>3</t>
  </si>
  <si>
    <t>4</t>
  </si>
  <si>
    <t>5</t>
  </si>
  <si>
    <t>Вид расходов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</si>
  <si>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</si>
  <si>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</si>
  <si>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</si>
  <si>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</si>
  <si>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</si>
  <si>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</si>
  <si>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</si>
  <si>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</si>
  <si>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0400</t>
  </si>
  <si>
    <t>Социальное обеспечение и иные выплаты населению</t>
  </si>
  <si>
    <t>300</t>
  </si>
  <si>
    <t xml:space="preserve">Социальная политика </t>
  </si>
  <si>
    <t>1000</t>
  </si>
  <si>
    <t>0500</t>
  </si>
  <si>
    <t>0502</t>
  </si>
  <si>
    <t>Коммунальное хозяйство</t>
  </si>
  <si>
    <t>0700</t>
  </si>
  <si>
    <t>0707</t>
  </si>
  <si>
    <t>1001</t>
  </si>
  <si>
    <t>Пенсионное обеспечение</t>
  </si>
  <si>
    <t>ЖИЛИЩНО-КОММУНАЛЬНОЕ ХОЗЯЙСТВО</t>
  </si>
  <si>
    <t>500</t>
  </si>
  <si>
    <t>540</t>
  </si>
  <si>
    <t>0409</t>
  </si>
  <si>
    <t>Дорожное хозяйство (дорожные фонды)</t>
  </si>
  <si>
    <t>0300</t>
  </si>
  <si>
    <t xml:space="preserve">НАЦИОНАЛЬНАЯ БЕЗОПАСНОСТЬ И ПРАВООХРАНИТЕЛЬНАЯ ДЕЯТЕЛЬНОСТЬ </t>
  </si>
  <si>
    <t>1400</t>
  </si>
  <si>
    <t>0100</t>
  </si>
  <si>
    <t xml:space="preserve">ОБЩЕГОСУДАРСТВЕННЫЕ ВОПРОСЫ </t>
  </si>
  <si>
    <t>ОБРАЗОВАНИЕ</t>
  </si>
  <si>
    <t>Иные межбюджетные трансферты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</si>
  <si>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</si>
  <si>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</si>
  <si>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</si>
  <si>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</si>
  <si>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</si>
  <si>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</si>
  <si>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0111</t>
  </si>
  <si>
    <t>Резервные фонды</t>
  </si>
  <si>
    <t>НАЦИОНАЛЬНАЯ ОБОРОНА</t>
  </si>
  <si>
    <t>0200</t>
  </si>
  <si>
    <t>0203</t>
  </si>
  <si>
    <t>Мобилизационная и вневойсковая подготовка</t>
  </si>
  <si>
    <t>Мероприятия по предупреждению и ликвидации последствий затопления населённых пунктов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</si>
  <si>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</si>
  <si>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</si>
  <si>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Уличное освещение </t>
  </si>
  <si>
    <t>Жилищно-коммунальное хозяйство</t>
  </si>
  <si>
    <t>Благоустройство</t>
  </si>
  <si>
    <t>0503</t>
  </si>
  <si>
    <t>Оказание ритуальных услуг</t>
  </si>
  <si>
    <t>Содержание мест захоронения</t>
  </si>
  <si>
    <t>НАЦИОНАЛЬНАЯ ЭКОНОМИКА</t>
  </si>
  <si>
    <t>Содержание автомобильных дорог общего пользования  местного значения за счёт средств бюджета сельсовета в рамках долевого финансирования</t>
  </si>
  <si>
    <t>1528508</t>
  </si>
  <si>
    <t xml:space="preserve">Доплата к муниципальным пенсиям </t>
  </si>
  <si>
    <t>Проведение оздоровительных и других мероприятий для детей и молодёжи</t>
  </si>
  <si>
    <t>1538881</t>
  </si>
  <si>
    <t>Молодёжная политика и оздоровление детей</t>
  </si>
  <si>
    <t>Предоставление межбюджетных трансфертов бюджету муниципального района из бюджета сельсовета на осуществление части полномочий по решению вопросов местного значения в соответствии с заключёнными соглашениями</t>
  </si>
  <si>
    <t>Межбюджетные трансферты</t>
  </si>
  <si>
    <t>Прочие межбюджетные трансферты общего характера</t>
  </si>
  <si>
    <t>1403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</si>
  <si>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</si>
  <si>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 xml:space="preserve">Выполнение государственных полномочий по созданию и обеспечению деятельности административных  комиссий в рамках непрограммных расходов </t>
  </si>
  <si>
    <t xml:space="preserve">Осуществление первичного воинского учета на территориях где отсутствуют военные комиссариаты в рамках непрограммных расходов </t>
  </si>
  <si>
    <t>ВСЕГО</t>
  </si>
  <si>
    <t>Подпрограмма "Защита населения и территории сельсовета от чрезвычайных ситуаций и стихийных бедствий, пожаров""</t>
  </si>
  <si>
    <t>Непрограммные расходы  сельсовета</t>
  </si>
  <si>
    <t xml:space="preserve">Резервный фонд администрации сельсовета </t>
  </si>
  <si>
    <t xml:space="preserve">Глава муниципального образования  </t>
  </si>
  <si>
    <t xml:space="preserve">Функционирование администрации сельсовета 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</si>
  <si>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</si>
  <si>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</si>
  <si>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</si>
  <si>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</si>
  <si>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</si>
  <si>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</si>
  <si>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</si>
  <si>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</si>
  <si>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</si>
  <si>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</si>
  <si>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</si>
  <si>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</si>
  <si>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</si>
  <si>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</si>
  <si>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</si>
  <si>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</si>
  <si>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</si>
  <si>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</si>
  <si>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</si>
  <si>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</si>
  <si>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</si>
  <si>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</si>
  <si>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</si>
  <si>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</si>
  <si>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</si>
  <si>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</si>
  <si>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</si>
  <si>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</si>
  <si>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</si>
  <si>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</si>
  <si>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</si>
  <si>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</si>
  <si>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</si>
  <si>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</si>
  <si>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</si>
  <si>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</si>
  <si>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</si>
  <si>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</si>
  <si>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</si>
  <si>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</si>
  <si>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</si>
  <si>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</si>
  <si>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</si>
  <si>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</si>
  <si>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</si>
  <si>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</si>
  <si>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</si>
  <si>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</si>
  <si>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</si>
  <si>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</si>
  <si>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</si>
  <si>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</si>
  <si>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</si>
  <si>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</si>
  <si>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</si>
  <si>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</si>
  <si>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</si>
  <si>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</si>
  <si>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</si>
  <si>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</si>
  <si>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</si>
  <si>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</si>
  <si>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</si>
  <si>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</si>
  <si>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</si>
  <si>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</si>
  <si>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</si>
  <si>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</si>
  <si>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</si>
  <si>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</si>
  <si>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</si>
  <si>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</si>
  <si>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</si>
  <si>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</si>
  <si>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</si>
  <si>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</si>
  <si>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</si>
  <si>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</si>
  <si>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</si>
  <si>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</si>
  <si>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</si>
  <si>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</si>
  <si>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</si>
  <si>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</si>
  <si>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</si>
  <si>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( рублей)</t>
  </si>
  <si>
    <t>Условно-утвержденные расходы</t>
  </si>
  <si>
    <t>Мероприятия по предупреждению и ликвидации последствий пожаров населённых пунктов</t>
  </si>
  <si>
    <t>0406</t>
  </si>
  <si>
    <t>800</t>
  </si>
  <si>
    <t>850</t>
  </si>
  <si>
    <t xml:space="preserve">Прочие мероприятия по благоустройству </t>
  </si>
  <si>
    <t>Иные бюджетные ассигнования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</si>
  <si>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</si>
  <si>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</si>
  <si>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</si>
  <si>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</si>
  <si>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</si>
  <si>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</si>
  <si>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</si>
  <si>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</si>
  <si>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</si>
  <si>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</si>
  <si>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</si>
  <si>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</si>
  <si>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</si>
  <si>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</si>
  <si>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</si>
  <si>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</si>
  <si>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</si>
  <si>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</si>
  <si>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310</t>
  </si>
  <si>
    <t>1500000000</t>
  </si>
  <si>
    <t>1510000000</t>
  </si>
  <si>
    <t>1510088510</t>
  </si>
  <si>
    <t>1510088520</t>
  </si>
  <si>
    <t>1510088560</t>
  </si>
  <si>
    <t>1520000000</t>
  </si>
  <si>
    <t>1520088610</t>
  </si>
  <si>
    <t>1520088620</t>
  </si>
  <si>
    <t>1520088630</t>
  </si>
  <si>
    <t>1520088640</t>
  </si>
  <si>
    <t>1520088650</t>
  </si>
  <si>
    <t>1520088670</t>
  </si>
  <si>
    <t>1530000000</t>
  </si>
  <si>
    <t>1530082210</t>
  </si>
  <si>
    <t>1540000000</t>
  </si>
  <si>
    <t>1540086210</t>
  </si>
  <si>
    <t>1900000000</t>
  </si>
  <si>
    <t>1920000000</t>
  </si>
  <si>
    <t>1920000100</t>
  </si>
  <si>
    <t>1930000200</t>
  </si>
  <si>
    <t>Прочие непрограммные расходы</t>
  </si>
  <si>
    <t>1940000300</t>
  </si>
  <si>
    <t>1530088830</t>
  </si>
  <si>
    <t>0801</t>
  </si>
  <si>
    <t>0800</t>
  </si>
  <si>
    <t>Культура</t>
  </si>
  <si>
    <t>1540088910</t>
  </si>
  <si>
    <t>0412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</si>
  <si>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</si>
  <si>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</si>
  <si>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</si>
  <si>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</si>
  <si>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</si>
  <si>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</si>
  <si>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</si>
  <si>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</si>
  <si>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</si>
  <si>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</si>
  <si>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</si>
  <si>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</si>
  <si>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</si>
  <si>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</si>
  <si>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</si>
  <si>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</si>
  <si>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</si>
  <si>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</si>
  <si>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</si>
  <si>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</si>
  <si>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</si>
  <si>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</si>
  <si>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</si>
  <si>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</si>
  <si>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</si>
  <si>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Подпрограмма "Благоустройство и поддержка жилищно-коммунального хозяйства"</t>
  </si>
  <si>
    <t xml:space="preserve">Уплата  прочих налогов,сборов и иных платежей </t>
  </si>
  <si>
    <t>Оформление правоустанавливающих документов для поставки  на учет автомобильных дорог  местного значения</t>
  </si>
  <si>
    <t xml:space="preserve">Капитальный ремонт и ремонт автомобильных дорог общего пользования местного значения сельских поселений за счет средств  краевого бюджета в рамках подпрограммы "Дороги Красноярья" государственной программы Красноярского края "Развитие транспортной системы" </t>
  </si>
  <si>
    <t xml:space="preserve">Содержание автомобильных дорог общего пользования  местного значения за счет средств бюджета поселения в рамках долевого финансирования </t>
  </si>
  <si>
    <t>Публичные нормативные социальные выплаты гражданам</t>
  </si>
  <si>
    <t>Развитие культурно-досуговой и творческой деятельности</t>
  </si>
  <si>
    <t>Культура, кинемотография</t>
  </si>
  <si>
    <t>870</t>
  </si>
  <si>
    <t>Резервные средства</t>
  </si>
  <si>
    <t>1930000000</t>
  </si>
  <si>
    <t>Уплата прочих налогов , сборов и иных платежей</t>
  </si>
  <si>
    <t>Сбор и вывоз ТБО,ликвидация несанкционированных свалок</t>
  </si>
  <si>
    <t xml:space="preserve"> Софинансирование расходов на капитальный ремонт и ремонт автомобильных дорог общего пользования местного значения сельских поселений за счет средств бюджета сельсовета </t>
  </si>
  <si>
    <t>Другие вопросы в области национальной экономики</t>
  </si>
  <si>
    <t>МЕЖБЮДЖЕТНЫЕ ТРАНСФЕРТЫ ОБЩЕГО ХАРАКТЕРА БЮДЖЕТАМ БЮДЖЕТНОЙ СИСТЕМЫ РФ</t>
  </si>
  <si>
    <t>Выполнение кадастровых работ по образованию земельных участков из земель государственной(муниципальной)собственности</t>
  </si>
  <si>
    <t xml:space="preserve">Содержание автомобильных дорог общего пользования  местного значения за счёт средств бюджета сельсовета </t>
  </si>
  <si>
    <t>1520088660</t>
  </si>
  <si>
    <t>Оформление правоустанавливающих документов для постановки на учёт автомобильных дорог местного значения</t>
  </si>
  <si>
    <t>Разработка проектов организации дорожного движения и схем дислокации дорожных знаков</t>
  </si>
  <si>
    <t>Ремонт системы водоснабжения</t>
  </si>
  <si>
    <t>1520088680</t>
  </si>
  <si>
    <t>1520088690</t>
  </si>
  <si>
    <t>Проведение спортивных мероприятий (соревнования)</t>
  </si>
  <si>
    <t>ФИЗИЧЕСКАЯ КУЛЬТУРА И СПОРТ</t>
  </si>
  <si>
    <t>Физическая культура</t>
  </si>
  <si>
    <t>1530088820</t>
  </si>
  <si>
    <t>1100</t>
  </si>
  <si>
    <t>1101</t>
  </si>
  <si>
    <t>Предоставление прочих межбюджетных трансфертов бюджету муниципального района общего характера</t>
  </si>
  <si>
    <t>1540086220</t>
  </si>
  <si>
    <t>Обеспечение проведения выборов и референдумов</t>
  </si>
  <si>
    <t>Непрограмные расходы</t>
  </si>
  <si>
    <t>Подготовка и проведение выборов в органы местного самоуправления</t>
  </si>
  <si>
    <t>Специальные расходы.</t>
  </si>
  <si>
    <t>880</t>
  </si>
  <si>
    <t>0107</t>
  </si>
  <si>
    <t>Подпрограмма 3 "Поддержка и развитие социальной сферы"</t>
  </si>
  <si>
    <t>77</t>
  </si>
  <si>
    <t>78</t>
  </si>
  <si>
    <t>79</t>
  </si>
  <si>
    <t>80</t>
  </si>
  <si>
    <t>81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</si>
  <si>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</si>
  <si>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</si>
  <si>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</si>
  <si>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</si>
  <si>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</si>
  <si>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</si>
  <si>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</si>
  <si>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</si>
  <si>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</si>
  <si>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</si>
  <si>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</si>
  <si>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</si>
  <si>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</si>
  <si>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</si>
  <si>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</si>
  <si>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</si>
  <si>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</si>
  <si>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</si>
  <si>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</si>
  <si>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</si>
  <si>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</si>
  <si>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</si>
  <si>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Муниципальная программа "Социально-экономическое развитие Знаменского сельсовета"</t>
  </si>
  <si>
    <t>1520073930</t>
  </si>
  <si>
    <t>15200S5940</t>
  </si>
  <si>
    <t>15200S5080</t>
  </si>
  <si>
    <t>1920000200</t>
  </si>
  <si>
    <t>1950000500</t>
  </si>
  <si>
    <t>1950000000</t>
  </si>
  <si>
    <t>1940051180</t>
  </si>
  <si>
    <t>1520074920</t>
  </si>
  <si>
    <r>
      <t xml:space="preserve"> Обустройство </t>
    </r>
    <r>
      <rPr>
        <sz val="14"/>
        <color indexed="30"/>
        <rFont val="Times New Roman"/>
        <family val="1"/>
        <charset val="204"/>
      </rPr>
      <t>пешеходных переходов</t>
    </r>
    <r>
      <rPr>
        <sz val="14"/>
        <color indexed="8"/>
        <rFont val="Times New Roman"/>
        <family val="1"/>
        <charset val="204"/>
      </rPr>
      <t xml:space="preserve"> и нанесение </t>
    </r>
    <r>
      <rPr>
        <sz val="14"/>
        <color indexed="30"/>
        <rFont val="Times New Roman"/>
        <family val="1"/>
        <charset val="204"/>
      </rPr>
      <t>дорожной разметки</t>
    </r>
    <r>
      <rPr>
        <sz val="14"/>
        <color indexed="8"/>
        <rFont val="Times New Roman"/>
        <family val="1"/>
        <charset val="204"/>
      </rPr>
      <t xml:space="preserve"> на автомобильных дорогах </t>
    </r>
  </si>
  <si>
    <r>
      <t xml:space="preserve">Обустройство </t>
    </r>
    <r>
      <rPr>
        <sz val="14"/>
        <color indexed="30"/>
        <rFont val="Times New Roman"/>
        <family val="1"/>
        <charset val="204"/>
      </rPr>
      <t>пешеходных переходов</t>
    </r>
    <r>
      <rPr>
        <sz val="14"/>
        <rFont val="Times New Roman"/>
        <family val="1"/>
        <charset val="204"/>
      </rPr>
      <t xml:space="preserve"> и нанесение дорожной разметки на автомобильных дорогах общего пользования местного значения в рамках</t>
    </r>
    <r>
      <rPr>
        <sz val="14"/>
        <color indexed="30"/>
        <rFont val="Times New Roman"/>
        <family val="1"/>
        <charset val="204"/>
      </rPr>
      <t xml:space="preserve"> долевого финансирования </t>
    </r>
  </si>
  <si>
    <t>15200S4920</t>
  </si>
  <si>
    <t xml:space="preserve">Мероприятия связанные с эксплуатацией гидротехнических сооружений и  обеспечением безопасности  гидротехнических сооружений </t>
  </si>
  <si>
    <t>1940075140</t>
  </si>
  <si>
    <t>172</t>
  </si>
  <si>
    <t>173</t>
  </si>
  <si>
    <t>174</t>
  </si>
  <si>
    <t>175</t>
  </si>
  <si>
    <t>176</t>
  </si>
  <si>
    <t>Расходы за счёт средств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значения. Благоустройство и поддержка жилищно-коммунального хозяйства,муниципальной программы "Социально-экономическое развитие сельсовета "</t>
  </si>
  <si>
    <t xml:space="preserve">НАЦИОНАЛЬНАЯ ЭКОНОМИКА </t>
  </si>
  <si>
    <t>Водное хозяйство</t>
  </si>
  <si>
    <t>Подпрограмма 4 Управление муниципальными финансами сельсовета</t>
  </si>
  <si>
    <t>0310</t>
  </si>
  <si>
    <t xml:space="preserve">Мероприятия по обеспечению первичных мер пожарной безопасности населенных пунктов </t>
  </si>
  <si>
    <t>1510074120</t>
  </si>
  <si>
    <t>Софинансирование по обеспечению первичных мер пожарной безопасности. Приобретение и установка противопожарного оборудования.</t>
  </si>
  <si>
    <t>15100S4120</t>
  </si>
  <si>
    <t>1530086110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</si>
  <si>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</si>
  <si>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</si>
  <si>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</si>
  <si>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</si>
  <si>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</si>
  <si>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</si>
  <si>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</si>
  <si>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</si>
  <si>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</si>
  <si>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</si>
  <si>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</si>
  <si>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</si>
  <si>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</si>
  <si>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</si>
  <si>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</si>
  <si>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</si>
  <si>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</si>
  <si>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</si>
  <si>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</si>
  <si>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</si>
  <si>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</si>
  <si>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</si>
  <si>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Обеспечение пожарной безопасности</t>
  </si>
  <si>
    <t>Расходы на выплаты персоналу казённых учреждений</t>
  </si>
  <si>
    <t>Образование</t>
  </si>
  <si>
    <t xml:space="preserve">Распределение бюджетных ассигнований по целевым статьям (муниципальным  программам Знаменского сельсовета и непрограммным направлениям деятельности), группам и подгруппам видов расходов, разделам, подразделам классификации расходов  бюджета сельсовета </t>
  </si>
  <si>
    <t>План</t>
  </si>
  <si>
    <t>Исполнение</t>
  </si>
  <si>
    <t>Процент исполнения</t>
  </si>
  <si>
    <t>Приложение 3</t>
  </si>
</sst>
</file>

<file path=xl/styles.xml><?xml version="1.0" encoding="utf-8"?>
<styleSheet xmlns="http://schemas.openxmlformats.org/spreadsheetml/2006/main">
  <numFmts count="1">
    <numFmt numFmtId="164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56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30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56"/>
      <name val="Times New Roman"/>
      <family val="1"/>
      <charset val="204"/>
    </font>
    <font>
      <b/>
      <sz val="14"/>
      <color indexed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2"/>
      <name val="Arial Cyr"/>
      <charset val="204"/>
    </font>
    <font>
      <sz val="14"/>
      <name val="DaunPenh"/>
    </font>
    <font>
      <sz val="14"/>
      <color indexed="1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8" fillId="0" borderId="0"/>
    <xf numFmtId="0" fontId="8" fillId="0" borderId="0"/>
    <xf numFmtId="0" fontId="28" fillId="0" borderId="0"/>
    <xf numFmtId="0" fontId="4" fillId="0" borderId="0"/>
    <xf numFmtId="0" fontId="7" fillId="0" borderId="0"/>
  </cellStyleXfs>
  <cellXfs count="63">
    <xf numFmtId="0" fontId="0" fillId="0" borderId="0" xfId="0"/>
    <xf numFmtId="0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5" fillId="0" borderId="0" xfId="0" quotePrefix="1" applyFont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3" borderId="0" xfId="0" applyFont="1" applyFill="1"/>
    <xf numFmtId="49" fontId="9" fillId="0" borderId="1" xfId="0" applyNumberFormat="1" applyFont="1" applyFill="1" applyBorder="1" applyAlignment="1">
      <alignment horizontal="center" vertical="top" wrapText="1"/>
    </xf>
    <xf numFmtId="2" fontId="26" fillId="0" borderId="1" xfId="0" applyNumberFormat="1" applyFont="1" applyFill="1" applyBorder="1" applyAlignment="1">
      <alignment horizontal="justify" vertical="top" wrapText="1"/>
    </xf>
    <xf numFmtId="2" fontId="10" fillId="0" borderId="1" xfId="0" applyNumberFormat="1" applyFont="1" applyFill="1" applyBorder="1" applyAlignment="1">
      <alignment horizontal="justify" vertical="top" wrapText="1"/>
    </xf>
    <xf numFmtId="2" fontId="12" fillId="0" borderId="1" xfId="0" applyNumberFormat="1" applyFont="1" applyFill="1" applyBorder="1" applyAlignment="1">
      <alignment horizontal="justify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2" fontId="21" fillId="0" borderId="1" xfId="0" applyNumberFormat="1" applyFont="1" applyFill="1" applyBorder="1" applyAlignment="1">
      <alignment horizontal="justify" vertical="top" wrapText="1"/>
    </xf>
    <xf numFmtId="4" fontId="22" fillId="0" borderId="1" xfId="0" applyNumberFormat="1" applyFont="1" applyFill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justify" vertical="top" wrapText="1"/>
    </xf>
    <xf numFmtId="49" fontId="24" fillId="0" borderId="1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justify" vertical="top" wrapText="1"/>
    </xf>
    <xf numFmtId="2" fontId="19" fillId="0" borderId="1" xfId="0" applyNumberFormat="1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justify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justify" vertical="top" wrapText="1"/>
    </xf>
    <xf numFmtId="2" fontId="15" fillId="0" borderId="1" xfId="0" applyNumberFormat="1" applyFont="1" applyFill="1" applyBorder="1" applyAlignment="1">
      <alignment horizontal="justify" vertical="top" wrapText="1"/>
    </xf>
    <xf numFmtId="0" fontId="10" fillId="0" borderId="1" xfId="4" applyFont="1" applyFill="1" applyBorder="1" applyAlignment="1">
      <alignment horizontal="justify" wrapText="1"/>
    </xf>
    <xf numFmtId="2" fontId="13" fillId="0" borderId="1" xfId="0" applyNumberFormat="1" applyFont="1" applyFill="1" applyBorder="1" applyAlignment="1">
      <alignment horizontal="justify" vertical="top" wrapText="1"/>
    </xf>
    <xf numFmtId="4" fontId="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2" fontId="20" fillId="0" borderId="1" xfId="4" applyNumberFormat="1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wrapText="1"/>
    </xf>
    <xf numFmtId="49" fontId="13" fillId="0" borderId="1" xfId="4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vertical="top"/>
    </xf>
    <xf numFmtId="4" fontId="9" fillId="0" borderId="2" xfId="0" applyNumberFormat="1" applyFont="1" applyFill="1" applyBorder="1" applyAlignment="1">
      <alignment vertical="top" wrapText="1"/>
    </xf>
    <xf numFmtId="4" fontId="3" fillId="0" borderId="0" xfId="0" applyNumberFormat="1" applyFont="1" applyFill="1" applyBorder="1"/>
    <xf numFmtId="4" fontId="3" fillId="0" borderId="0" xfId="0" applyNumberFormat="1" applyFont="1" applyFill="1"/>
    <xf numFmtId="4" fontId="9" fillId="0" borderId="1" xfId="0" applyNumberFormat="1" applyFont="1" applyFill="1" applyBorder="1" applyAlignment="1">
      <alignment vertical="top"/>
    </xf>
    <xf numFmtId="4" fontId="27" fillId="0" borderId="1" xfId="0" applyNumberFormat="1" applyFont="1" applyFill="1" applyBorder="1" applyAlignment="1">
      <alignment horizontal="justify" wrapText="1"/>
    </xf>
    <xf numFmtId="4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1" applyFont="1" applyFill="1" applyAlignment="1">
      <alignment horizontal="center"/>
    </xf>
    <xf numFmtId="0" fontId="9" fillId="0" borderId="0" xfId="5" applyFont="1" applyFill="1" applyAlignment="1">
      <alignment horizontal="center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_Лист1_1" xfId="5"/>
    <cellStyle name="Стиль 1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1"/>
  <sheetViews>
    <sheetView tabSelected="1" view="pageBreakPreview" zoomScaleSheetLayoutView="100" workbookViewId="0">
      <selection activeCell="D1" sqref="D1:J1"/>
    </sheetView>
  </sheetViews>
  <sheetFormatPr defaultRowHeight="12.75"/>
  <cols>
    <col min="1" max="1" width="6.7109375" style="5" customWidth="1"/>
    <col min="2" max="2" width="53.42578125" style="1" customWidth="1"/>
    <col min="3" max="3" width="12.42578125" style="2" customWidth="1"/>
    <col min="4" max="4" width="5.7109375" style="2" customWidth="1"/>
    <col min="5" max="5" width="5.85546875" style="2" customWidth="1"/>
    <col min="6" max="6" width="14.7109375" style="6" customWidth="1"/>
    <col min="7" max="8" width="9.140625" style="4" hidden="1" customWidth="1"/>
    <col min="9" max="9" width="15.5703125" style="4" customWidth="1"/>
    <col min="10" max="10" width="13.28515625" style="4" customWidth="1"/>
    <col min="11" max="11" width="0.140625" style="4" customWidth="1"/>
    <col min="12" max="12" width="0.42578125" style="4" hidden="1" customWidth="1"/>
    <col min="13" max="16384" width="9.140625" style="4"/>
  </cols>
  <sheetData>
    <row r="1" spans="1:13" ht="15.75">
      <c r="D1" s="60" t="s">
        <v>372</v>
      </c>
      <c r="E1" s="60"/>
      <c r="F1" s="60"/>
      <c r="G1" s="60"/>
      <c r="H1" s="60"/>
      <c r="I1" s="60"/>
      <c r="J1" s="60"/>
    </row>
    <row r="2" spans="1:13" ht="15.75">
      <c r="D2" s="61"/>
      <c r="E2" s="61"/>
      <c r="F2" s="61"/>
      <c r="G2" s="61"/>
      <c r="H2" s="61"/>
      <c r="I2" s="61"/>
      <c r="J2" s="61"/>
    </row>
    <row r="3" spans="1:13" ht="15.75">
      <c r="D3" s="62"/>
      <c r="E3" s="62"/>
      <c r="F3" s="62"/>
      <c r="G3" s="62"/>
      <c r="H3" s="62"/>
      <c r="I3" s="62"/>
      <c r="J3" s="62"/>
    </row>
    <row r="4" spans="1:13">
      <c r="D4" s="8"/>
      <c r="F4" s="8"/>
    </row>
    <row r="5" spans="1:13" s="3" customFormat="1" ht="73.5" customHeight="1">
      <c r="A5" s="58" t="s">
        <v>368</v>
      </c>
      <c r="B5" s="58"/>
      <c r="C5" s="58"/>
      <c r="D5" s="58"/>
      <c r="E5" s="58"/>
      <c r="F5" s="58"/>
      <c r="G5" s="58"/>
      <c r="H5" s="58"/>
      <c r="I5" s="58"/>
      <c r="J5" s="58"/>
      <c r="K5" s="11"/>
    </row>
    <row r="6" spans="1:13" s="3" customFormat="1" ht="21" customHeight="1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3" s="3" customFormat="1" ht="15">
      <c r="A7" s="10"/>
      <c r="B7" s="9"/>
      <c r="C7" s="9"/>
      <c r="D7" s="9"/>
      <c r="E7" s="9"/>
      <c r="F7" s="9"/>
    </row>
    <row r="8" spans="1:13">
      <c r="F8" s="7" t="s">
        <v>168</v>
      </c>
    </row>
    <row r="9" spans="1:13" ht="54.75" customHeight="1">
      <c r="A9" s="12" t="s">
        <v>2</v>
      </c>
      <c r="B9" s="12" t="s">
        <v>3</v>
      </c>
      <c r="C9" s="13" t="s">
        <v>4</v>
      </c>
      <c r="D9" s="13" t="s">
        <v>9</v>
      </c>
      <c r="E9" s="13" t="s">
        <v>1</v>
      </c>
      <c r="F9" s="14" t="s">
        <v>369</v>
      </c>
      <c r="G9" s="15"/>
      <c r="H9" s="15"/>
      <c r="I9" s="17" t="s">
        <v>370</v>
      </c>
      <c r="J9" s="17" t="s">
        <v>371</v>
      </c>
      <c r="K9" s="3"/>
    </row>
    <row r="10" spans="1:13" ht="18.75">
      <c r="A10" s="16"/>
      <c r="B10" s="13" t="s">
        <v>5</v>
      </c>
      <c r="C10" s="13" t="s">
        <v>0</v>
      </c>
      <c r="D10" s="13" t="s">
        <v>6</v>
      </c>
      <c r="E10" s="13" t="s">
        <v>7</v>
      </c>
      <c r="F10" s="13" t="s">
        <v>8</v>
      </c>
      <c r="G10" s="15"/>
      <c r="H10" s="15"/>
      <c r="I10" s="15">
        <v>6</v>
      </c>
      <c r="J10" s="15">
        <v>7</v>
      </c>
      <c r="K10" s="3"/>
    </row>
    <row r="11" spans="1:13" ht="55.5" customHeight="1">
      <c r="A11" s="16" t="s">
        <v>5</v>
      </c>
      <c r="B11" s="23" t="s">
        <v>314</v>
      </c>
      <c r="C11" s="24" t="s">
        <v>195</v>
      </c>
      <c r="D11" s="20"/>
      <c r="E11" s="20"/>
      <c r="F11" s="48">
        <f>F12+F38+F132+F158</f>
        <v>6398335</v>
      </c>
      <c r="G11" s="48">
        <f>G12+G38+G132+G158</f>
        <v>0</v>
      </c>
      <c r="H11" s="48">
        <f>H12+H38+H132+H158</f>
        <v>0</v>
      </c>
      <c r="I11" s="48">
        <f>I12+I38+I132+I158</f>
        <v>1829275.63</v>
      </c>
      <c r="J11" s="48">
        <f>J12+J38+J132+J158</f>
        <v>148.94897960424089</v>
      </c>
      <c r="K11" s="18"/>
      <c r="L11" s="18"/>
      <c r="M11" s="18"/>
    </row>
    <row r="12" spans="1:13" ht="60" customHeight="1">
      <c r="A12" s="16" t="s">
        <v>0</v>
      </c>
      <c r="B12" s="25" t="s">
        <v>78</v>
      </c>
      <c r="C12" s="20" t="s">
        <v>196</v>
      </c>
      <c r="D12" s="20"/>
      <c r="E12" s="20"/>
      <c r="F12" s="49">
        <f>F13+F18+F33+F23+F28</f>
        <v>179583</v>
      </c>
      <c r="G12" s="50"/>
      <c r="H12" s="50"/>
      <c r="I12" s="55">
        <f>I13+I18+I33</f>
        <v>60000</v>
      </c>
      <c r="J12" s="51">
        <f>I12/F12*100</f>
        <v>33.410734869113448</v>
      </c>
      <c r="K12" s="18"/>
      <c r="L12" s="18"/>
      <c r="M12" s="18"/>
    </row>
    <row r="13" spans="1:13" ht="55.5" customHeight="1">
      <c r="A13" s="16" t="s">
        <v>6</v>
      </c>
      <c r="B13" s="22" t="s">
        <v>54</v>
      </c>
      <c r="C13" s="20" t="s">
        <v>197</v>
      </c>
      <c r="D13" s="20"/>
      <c r="E13" s="20"/>
      <c r="F13" s="49">
        <f>F14</f>
        <v>15000</v>
      </c>
      <c r="G13" s="50"/>
      <c r="H13" s="50"/>
      <c r="I13" s="55">
        <f>I14</f>
        <v>0</v>
      </c>
      <c r="J13" s="55">
        <f t="shared" ref="J13:J76" si="0">I13/F13*100</f>
        <v>0</v>
      </c>
      <c r="K13" s="18"/>
      <c r="L13" s="18"/>
      <c r="M13" s="18"/>
    </row>
    <row r="14" spans="1:13" ht="40.5" customHeight="1">
      <c r="A14" s="16" t="s">
        <v>7</v>
      </c>
      <c r="B14" s="22" t="s">
        <v>14</v>
      </c>
      <c r="C14" s="20" t="s">
        <v>197</v>
      </c>
      <c r="D14" s="20" t="s">
        <v>15</v>
      </c>
      <c r="E14" s="20"/>
      <c r="F14" s="49">
        <f>F15</f>
        <v>15000</v>
      </c>
      <c r="G14" s="50"/>
      <c r="H14" s="50"/>
      <c r="I14" s="55">
        <f>I15</f>
        <v>0</v>
      </c>
      <c r="J14" s="55">
        <f t="shared" si="0"/>
        <v>0</v>
      </c>
      <c r="K14" s="18"/>
      <c r="L14" s="18"/>
      <c r="M14" s="18"/>
    </row>
    <row r="15" spans="1:13" ht="57.75" customHeight="1">
      <c r="A15" s="16" t="s">
        <v>8</v>
      </c>
      <c r="B15" s="22" t="s">
        <v>16</v>
      </c>
      <c r="C15" s="20" t="s">
        <v>197</v>
      </c>
      <c r="D15" s="20" t="s">
        <v>17</v>
      </c>
      <c r="E15" s="20"/>
      <c r="F15" s="49">
        <f>F16</f>
        <v>15000</v>
      </c>
      <c r="G15" s="50"/>
      <c r="H15" s="50"/>
      <c r="I15" s="55">
        <f>I16</f>
        <v>0</v>
      </c>
      <c r="J15" s="55">
        <f t="shared" si="0"/>
        <v>0</v>
      </c>
      <c r="K15" s="18"/>
      <c r="L15" s="18"/>
      <c r="M15" s="18"/>
    </row>
    <row r="16" spans="1:13" ht="56.25">
      <c r="A16" s="16" t="s">
        <v>83</v>
      </c>
      <c r="B16" s="22" t="s">
        <v>36</v>
      </c>
      <c r="C16" s="20" t="s">
        <v>197</v>
      </c>
      <c r="D16" s="20" t="s">
        <v>17</v>
      </c>
      <c r="E16" s="20" t="s">
        <v>35</v>
      </c>
      <c r="F16" s="49">
        <f>F17</f>
        <v>15000</v>
      </c>
      <c r="G16" s="50"/>
      <c r="H16" s="50"/>
      <c r="I16" s="55">
        <f>I17</f>
        <v>0</v>
      </c>
      <c r="J16" s="55">
        <f t="shared" si="0"/>
        <v>0</v>
      </c>
      <c r="K16" s="18"/>
      <c r="L16" s="18"/>
      <c r="M16" s="18"/>
    </row>
    <row r="17" spans="1:13" ht="56.25" customHeight="1">
      <c r="A17" s="16" t="s">
        <v>84</v>
      </c>
      <c r="B17" s="22" t="s">
        <v>55</v>
      </c>
      <c r="C17" s="20" t="s">
        <v>197</v>
      </c>
      <c r="D17" s="20" t="s">
        <v>17</v>
      </c>
      <c r="E17" s="20" t="s">
        <v>56</v>
      </c>
      <c r="F17" s="49">
        <v>15000</v>
      </c>
      <c r="G17" s="50"/>
      <c r="H17" s="50"/>
      <c r="I17" s="55">
        <v>0</v>
      </c>
      <c r="J17" s="55">
        <f t="shared" si="0"/>
        <v>0</v>
      </c>
      <c r="K17" s="18"/>
      <c r="L17" s="18"/>
      <c r="M17" s="18"/>
    </row>
    <row r="18" spans="1:13" ht="56.25" customHeight="1">
      <c r="A18" s="16" t="s">
        <v>85</v>
      </c>
      <c r="B18" s="22" t="s">
        <v>170</v>
      </c>
      <c r="C18" s="20" t="s">
        <v>198</v>
      </c>
      <c r="D18" s="20"/>
      <c r="E18" s="20"/>
      <c r="F18" s="49">
        <f>F19</f>
        <v>40000</v>
      </c>
      <c r="G18" s="50"/>
      <c r="H18" s="50"/>
      <c r="I18" s="55">
        <f>I19</f>
        <v>40000</v>
      </c>
      <c r="J18" s="55">
        <f t="shared" si="0"/>
        <v>100</v>
      </c>
      <c r="K18" s="18"/>
      <c r="L18" s="18"/>
      <c r="M18" s="18"/>
    </row>
    <row r="19" spans="1:13" ht="41.25" customHeight="1">
      <c r="A19" s="16" t="s">
        <v>86</v>
      </c>
      <c r="B19" s="22" t="s">
        <v>14</v>
      </c>
      <c r="C19" s="20" t="s">
        <v>198</v>
      </c>
      <c r="D19" s="20" t="s">
        <v>15</v>
      </c>
      <c r="E19" s="20"/>
      <c r="F19" s="49">
        <f>F20</f>
        <v>40000</v>
      </c>
      <c r="G19" s="50"/>
      <c r="H19" s="50"/>
      <c r="I19" s="55">
        <f>I20</f>
        <v>40000</v>
      </c>
      <c r="J19" s="55">
        <f t="shared" si="0"/>
        <v>100</v>
      </c>
      <c r="K19" s="18"/>
      <c r="L19" s="18"/>
      <c r="M19" s="18"/>
    </row>
    <row r="20" spans="1:13" ht="56.25" customHeight="1">
      <c r="A20" s="16" t="s">
        <v>87</v>
      </c>
      <c r="B20" s="22" t="s">
        <v>16</v>
      </c>
      <c r="C20" s="20" t="s">
        <v>198</v>
      </c>
      <c r="D20" s="20" t="s">
        <v>17</v>
      </c>
      <c r="E20" s="20"/>
      <c r="F20" s="49">
        <f>F21</f>
        <v>40000</v>
      </c>
      <c r="G20" s="50"/>
      <c r="H20" s="50"/>
      <c r="I20" s="55">
        <f>I21</f>
        <v>40000</v>
      </c>
      <c r="J20" s="55">
        <f t="shared" si="0"/>
        <v>100</v>
      </c>
      <c r="K20" s="18"/>
      <c r="L20" s="18"/>
      <c r="M20" s="18"/>
    </row>
    <row r="21" spans="1:13" ht="56.25" customHeight="1">
      <c r="A21" s="16" t="s">
        <v>88</v>
      </c>
      <c r="B21" s="22" t="s">
        <v>36</v>
      </c>
      <c r="C21" s="20" t="s">
        <v>198</v>
      </c>
      <c r="D21" s="20" t="s">
        <v>17</v>
      </c>
      <c r="E21" s="20" t="s">
        <v>35</v>
      </c>
      <c r="F21" s="49">
        <f>F22</f>
        <v>40000</v>
      </c>
      <c r="G21" s="50"/>
      <c r="H21" s="50"/>
      <c r="I21" s="55">
        <f>I22</f>
        <v>40000</v>
      </c>
      <c r="J21" s="55">
        <f t="shared" si="0"/>
        <v>100</v>
      </c>
      <c r="K21" s="18"/>
      <c r="L21" s="18"/>
      <c r="M21" s="18"/>
    </row>
    <row r="22" spans="1:13" ht="56.25" customHeight="1">
      <c r="A22" s="16" t="s">
        <v>89</v>
      </c>
      <c r="B22" s="22" t="s">
        <v>55</v>
      </c>
      <c r="C22" s="20" t="s">
        <v>198</v>
      </c>
      <c r="D22" s="20" t="s">
        <v>17</v>
      </c>
      <c r="E22" s="20" t="s">
        <v>56</v>
      </c>
      <c r="F22" s="49">
        <v>40000</v>
      </c>
      <c r="G22" s="50"/>
      <c r="H22" s="50"/>
      <c r="I22" s="55">
        <v>40000</v>
      </c>
      <c r="J22" s="55">
        <f t="shared" si="0"/>
        <v>100</v>
      </c>
      <c r="K22" s="18"/>
      <c r="L22" s="18"/>
      <c r="M22" s="18"/>
    </row>
    <row r="23" spans="1:13" ht="56.25" customHeight="1">
      <c r="A23" s="16" t="s">
        <v>90</v>
      </c>
      <c r="B23" s="45" t="s">
        <v>338</v>
      </c>
      <c r="C23" s="20" t="s">
        <v>339</v>
      </c>
      <c r="D23" s="46"/>
      <c r="E23" s="47"/>
      <c r="F23" s="49">
        <f>F24</f>
        <v>78650</v>
      </c>
      <c r="G23" s="26">
        <f>G24+G27</f>
        <v>82583</v>
      </c>
      <c r="H23" s="50"/>
      <c r="I23" s="55"/>
      <c r="J23" s="55">
        <f t="shared" si="0"/>
        <v>0</v>
      </c>
      <c r="K23" s="18"/>
      <c r="L23" s="18"/>
      <c r="M23" s="18"/>
    </row>
    <row r="24" spans="1:13" ht="56.25" customHeight="1">
      <c r="A24" s="16" t="s">
        <v>91</v>
      </c>
      <c r="B24" s="27" t="s">
        <v>14</v>
      </c>
      <c r="C24" s="20" t="s">
        <v>339</v>
      </c>
      <c r="D24" s="20" t="s">
        <v>15</v>
      </c>
      <c r="E24" s="28"/>
      <c r="F24" s="49">
        <f>F25</f>
        <v>78650</v>
      </c>
      <c r="G24" s="29">
        <f>G25</f>
        <v>78650</v>
      </c>
      <c r="H24" s="50"/>
      <c r="I24" s="55"/>
      <c r="J24" s="55">
        <f t="shared" si="0"/>
        <v>0</v>
      </c>
      <c r="K24" s="18"/>
      <c r="L24" s="18"/>
      <c r="M24" s="18"/>
    </row>
    <row r="25" spans="1:13" ht="56.25" customHeight="1">
      <c r="A25" s="16" t="s">
        <v>92</v>
      </c>
      <c r="B25" s="27" t="s">
        <v>16</v>
      </c>
      <c r="C25" s="20" t="s">
        <v>339</v>
      </c>
      <c r="D25" s="20" t="s">
        <v>17</v>
      </c>
      <c r="E25" s="30"/>
      <c r="F25" s="49">
        <f>F26</f>
        <v>78650</v>
      </c>
      <c r="G25" s="29">
        <f>G26</f>
        <v>78650</v>
      </c>
      <c r="H25" s="50"/>
      <c r="I25" s="56"/>
      <c r="J25" s="55">
        <f t="shared" si="0"/>
        <v>0</v>
      </c>
      <c r="K25" s="18"/>
      <c r="L25" s="18"/>
      <c r="M25" s="18"/>
    </row>
    <row r="26" spans="1:13" ht="56.25" customHeight="1">
      <c r="A26" s="16" t="s">
        <v>93</v>
      </c>
      <c r="B26" s="27" t="s">
        <v>36</v>
      </c>
      <c r="C26" s="20" t="s">
        <v>339</v>
      </c>
      <c r="D26" s="20" t="s">
        <v>17</v>
      </c>
      <c r="E26" s="20" t="s">
        <v>35</v>
      </c>
      <c r="F26" s="49">
        <f>F27</f>
        <v>78650</v>
      </c>
      <c r="G26" s="29">
        <v>78650</v>
      </c>
      <c r="H26" s="50"/>
      <c r="I26" s="55"/>
      <c r="J26" s="55">
        <f t="shared" si="0"/>
        <v>0</v>
      </c>
      <c r="K26" s="18"/>
      <c r="L26" s="18"/>
      <c r="M26" s="18"/>
    </row>
    <row r="27" spans="1:13" ht="31.5" customHeight="1">
      <c r="A27" s="16" t="s">
        <v>94</v>
      </c>
      <c r="B27" s="45" t="s">
        <v>365</v>
      </c>
      <c r="C27" s="20" t="s">
        <v>339</v>
      </c>
      <c r="D27" s="20" t="s">
        <v>17</v>
      </c>
      <c r="E27" s="20" t="s">
        <v>337</v>
      </c>
      <c r="F27" s="49">
        <v>78650</v>
      </c>
      <c r="G27" s="29">
        <f>G31</f>
        <v>3933</v>
      </c>
      <c r="H27" s="50"/>
      <c r="I27" s="55"/>
      <c r="J27" s="55">
        <f t="shared" si="0"/>
        <v>0</v>
      </c>
      <c r="K27" s="18"/>
      <c r="L27" s="18"/>
      <c r="M27" s="18"/>
    </row>
    <row r="28" spans="1:13" ht="81.75" customHeight="1">
      <c r="A28" s="16" t="s">
        <v>95</v>
      </c>
      <c r="B28" s="45" t="s">
        <v>340</v>
      </c>
      <c r="C28" s="20" t="s">
        <v>341</v>
      </c>
      <c r="D28" s="20"/>
      <c r="E28" s="20"/>
      <c r="F28" s="49">
        <f>F29</f>
        <v>3933</v>
      </c>
      <c r="G28" s="29"/>
      <c r="H28" s="50"/>
      <c r="I28" s="55"/>
      <c r="J28" s="55">
        <f t="shared" si="0"/>
        <v>0</v>
      </c>
      <c r="K28" s="18"/>
      <c r="L28" s="18"/>
      <c r="M28" s="18"/>
    </row>
    <row r="29" spans="1:13" ht="56.25" customHeight="1">
      <c r="A29" s="16" t="s">
        <v>96</v>
      </c>
      <c r="B29" s="22" t="s">
        <v>14</v>
      </c>
      <c r="C29" s="20" t="s">
        <v>341</v>
      </c>
      <c r="D29" s="20" t="s">
        <v>15</v>
      </c>
      <c r="E29" s="20"/>
      <c r="F29" s="49">
        <f>F30</f>
        <v>3933</v>
      </c>
      <c r="G29" s="29"/>
      <c r="H29" s="50"/>
      <c r="I29" s="55"/>
      <c r="J29" s="55">
        <f t="shared" si="0"/>
        <v>0</v>
      </c>
      <c r="K29" s="18"/>
      <c r="L29" s="18"/>
      <c r="M29" s="18"/>
    </row>
    <row r="30" spans="1:13" ht="56.25" customHeight="1">
      <c r="A30" s="16" t="s">
        <v>97</v>
      </c>
      <c r="B30" s="22" t="s">
        <v>16</v>
      </c>
      <c r="C30" s="20" t="s">
        <v>341</v>
      </c>
      <c r="D30" s="20" t="s">
        <v>17</v>
      </c>
      <c r="E30" s="20"/>
      <c r="F30" s="49">
        <f>F31</f>
        <v>3933</v>
      </c>
      <c r="G30" s="29"/>
      <c r="H30" s="50"/>
      <c r="I30" s="55"/>
      <c r="J30" s="55">
        <f t="shared" si="0"/>
        <v>0</v>
      </c>
      <c r="K30" s="18"/>
      <c r="L30" s="18"/>
      <c r="M30" s="18"/>
    </row>
    <row r="31" spans="1:13" ht="56.25" customHeight="1">
      <c r="A31" s="16" t="s">
        <v>98</v>
      </c>
      <c r="B31" s="22" t="s">
        <v>36</v>
      </c>
      <c r="C31" s="20" t="s">
        <v>341</v>
      </c>
      <c r="D31" s="20" t="s">
        <v>17</v>
      </c>
      <c r="E31" s="20" t="s">
        <v>35</v>
      </c>
      <c r="F31" s="49">
        <f>F32</f>
        <v>3933</v>
      </c>
      <c r="G31" s="29">
        <f>G32</f>
        <v>3933</v>
      </c>
      <c r="H31" s="50"/>
      <c r="I31" s="55"/>
      <c r="J31" s="55">
        <f t="shared" si="0"/>
        <v>0</v>
      </c>
      <c r="K31" s="18"/>
      <c r="L31" s="18"/>
      <c r="M31" s="18"/>
    </row>
    <row r="32" spans="1:13" ht="31.5" customHeight="1">
      <c r="A32" s="16" t="s">
        <v>99</v>
      </c>
      <c r="B32" s="45" t="s">
        <v>365</v>
      </c>
      <c r="C32" s="20" t="s">
        <v>341</v>
      </c>
      <c r="D32" s="20" t="s">
        <v>17</v>
      </c>
      <c r="E32" s="20" t="s">
        <v>337</v>
      </c>
      <c r="F32" s="49">
        <v>3933</v>
      </c>
      <c r="G32" s="29">
        <v>3933</v>
      </c>
      <c r="H32" s="50"/>
      <c r="I32" s="55"/>
      <c r="J32" s="55">
        <f t="shared" si="0"/>
        <v>0</v>
      </c>
      <c r="K32" s="18"/>
      <c r="L32" s="18"/>
      <c r="M32" s="18"/>
    </row>
    <row r="33" spans="1:16" ht="75.75" customHeight="1">
      <c r="A33" s="16" t="s">
        <v>100</v>
      </c>
      <c r="B33" s="22" t="s">
        <v>326</v>
      </c>
      <c r="C33" s="20" t="s">
        <v>199</v>
      </c>
      <c r="D33" s="20"/>
      <c r="E33" s="20"/>
      <c r="F33" s="49">
        <f>F34</f>
        <v>42000</v>
      </c>
      <c r="G33" s="50"/>
      <c r="H33" s="50"/>
      <c r="I33" s="55">
        <f>I34</f>
        <v>20000</v>
      </c>
      <c r="J33" s="55">
        <f t="shared" si="0"/>
        <v>47.619047619047613</v>
      </c>
      <c r="K33" s="18"/>
      <c r="L33" s="18"/>
      <c r="M33" s="18"/>
    </row>
    <row r="34" spans="1:16" ht="40.5" customHeight="1">
      <c r="A34" s="16" t="s">
        <v>101</v>
      </c>
      <c r="B34" s="22" t="s">
        <v>14</v>
      </c>
      <c r="C34" s="20" t="s">
        <v>199</v>
      </c>
      <c r="D34" s="20" t="s">
        <v>15</v>
      </c>
      <c r="E34" s="20"/>
      <c r="F34" s="49">
        <f>F35</f>
        <v>42000</v>
      </c>
      <c r="G34" s="50"/>
      <c r="H34" s="50"/>
      <c r="I34" s="55">
        <f>I35</f>
        <v>20000</v>
      </c>
      <c r="J34" s="55">
        <f t="shared" si="0"/>
        <v>47.619047619047613</v>
      </c>
      <c r="K34" s="18"/>
      <c r="L34" s="18"/>
      <c r="M34" s="18"/>
    </row>
    <row r="35" spans="1:16" ht="56.25" customHeight="1">
      <c r="A35" s="16" t="s">
        <v>102</v>
      </c>
      <c r="B35" s="22" t="s">
        <v>16</v>
      </c>
      <c r="C35" s="20" t="s">
        <v>199</v>
      </c>
      <c r="D35" s="20" t="s">
        <v>17</v>
      </c>
      <c r="E35" s="20"/>
      <c r="F35" s="49">
        <f>F36</f>
        <v>42000</v>
      </c>
      <c r="G35" s="50"/>
      <c r="H35" s="50"/>
      <c r="I35" s="55">
        <f>I36</f>
        <v>20000</v>
      </c>
      <c r="J35" s="55">
        <f t="shared" si="0"/>
        <v>47.619047619047613</v>
      </c>
      <c r="K35" s="18"/>
      <c r="L35" s="18"/>
      <c r="M35" s="18"/>
    </row>
    <row r="36" spans="1:16" ht="36" customHeight="1">
      <c r="A36" s="16" t="s">
        <v>103</v>
      </c>
      <c r="B36" s="22" t="s">
        <v>334</v>
      </c>
      <c r="C36" s="20" t="s">
        <v>199</v>
      </c>
      <c r="D36" s="20" t="s">
        <v>17</v>
      </c>
      <c r="E36" s="20" t="s">
        <v>18</v>
      </c>
      <c r="F36" s="49">
        <f>F37</f>
        <v>42000</v>
      </c>
      <c r="G36" s="50"/>
      <c r="H36" s="50"/>
      <c r="I36" s="55">
        <f>I37</f>
        <v>20000</v>
      </c>
      <c r="J36" s="55">
        <f t="shared" si="0"/>
        <v>47.619047619047613</v>
      </c>
      <c r="K36" s="18"/>
      <c r="L36" s="18"/>
      <c r="M36" s="18"/>
    </row>
    <row r="37" spans="1:16" ht="32.25" customHeight="1">
      <c r="A37" s="16" t="s">
        <v>104</v>
      </c>
      <c r="B37" s="22" t="s">
        <v>335</v>
      </c>
      <c r="C37" s="20" t="s">
        <v>199</v>
      </c>
      <c r="D37" s="20" t="s">
        <v>17</v>
      </c>
      <c r="E37" s="20" t="s">
        <v>171</v>
      </c>
      <c r="F37" s="49">
        <v>42000</v>
      </c>
      <c r="G37" s="50"/>
      <c r="H37" s="50"/>
      <c r="I37" s="55">
        <v>20000</v>
      </c>
      <c r="J37" s="55">
        <f t="shared" si="0"/>
        <v>47.619047619047613</v>
      </c>
      <c r="K37" s="18"/>
      <c r="L37" s="18"/>
      <c r="M37" s="18"/>
      <c r="P37" s="19"/>
    </row>
    <row r="38" spans="1:16" ht="54" customHeight="1">
      <c r="A38" s="16" t="s">
        <v>105</v>
      </c>
      <c r="B38" s="25" t="s">
        <v>248</v>
      </c>
      <c r="C38" s="20" t="s">
        <v>200</v>
      </c>
      <c r="D38" s="20"/>
      <c r="E38" s="20"/>
      <c r="F38" s="49">
        <f>F39+F48+F53+F62+F67+F72+F82+F97+F87+F92+F102+F107+F112+F127+F117+F122</f>
        <v>5422161</v>
      </c>
      <c r="G38" s="50"/>
      <c r="H38" s="50"/>
      <c r="I38" s="55">
        <f>I39+I48+I53+I62+I67+I72+I102+I107+I112+I127</f>
        <v>1364663.63</v>
      </c>
      <c r="J38" s="55">
        <f t="shared" si="0"/>
        <v>25.168260957208755</v>
      </c>
      <c r="K38" s="18"/>
      <c r="L38" s="18"/>
      <c r="M38" s="18"/>
    </row>
    <row r="39" spans="1:16" ht="22.5" customHeight="1">
      <c r="A39" s="16" t="s">
        <v>106</v>
      </c>
      <c r="B39" s="31" t="s">
        <v>57</v>
      </c>
      <c r="C39" s="20" t="s">
        <v>201</v>
      </c>
      <c r="D39" s="20"/>
      <c r="E39" s="20"/>
      <c r="F39" s="49">
        <f>F40+F44</f>
        <v>2401000</v>
      </c>
      <c r="G39" s="50"/>
      <c r="H39" s="50"/>
      <c r="I39" s="55">
        <f>I40+I44</f>
        <v>1292830.0899999999</v>
      </c>
      <c r="J39" s="55">
        <f t="shared" si="0"/>
        <v>53.845484798000832</v>
      </c>
      <c r="K39" s="18"/>
      <c r="L39" s="18"/>
      <c r="M39" s="18"/>
    </row>
    <row r="40" spans="1:16" ht="94.5" customHeight="1">
      <c r="A40" s="16" t="s">
        <v>107</v>
      </c>
      <c r="B40" s="22" t="s">
        <v>10</v>
      </c>
      <c r="C40" s="20" t="s">
        <v>201</v>
      </c>
      <c r="D40" s="20" t="s">
        <v>11</v>
      </c>
      <c r="E40" s="20"/>
      <c r="F40" s="49">
        <f>F41</f>
        <v>1069687</v>
      </c>
      <c r="G40" s="50"/>
      <c r="H40" s="50"/>
      <c r="I40" s="55">
        <f>I41</f>
        <v>739047.1</v>
      </c>
      <c r="J40" s="55">
        <f t="shared" si="0"/>
        <v>69.090032878776682</v>
      </c>
      <c r="K40" s="18"/>
      <c r="L40" s="18"/>
      <c r="M40" s="18"/>
    </row>
    <row r="41" spans="1:16" ht="37.5" customHeight="1">
      <c r="A41" s="16" t="s">
        <v>108</v>
      </c>
      <c r="B41" s="22" t="s">
        <v>366</v>
      </c>
      <c r="C41" s="20" t="s">
        <v>201</v>
      </c>
      <c r="D41" s="20" t="s">
        <v>189</v>
      </c>
      <c r="E41" s="20"/>
      <c r="F41" s="49">
        <f>F42</f>
        <v>1069687</v>
      </c>
      <c r="G41" s="50"/>
      <c r="H41" s="50"/>
      <c r="I41" s="55">
        <f>I42</f>
        <v>739047.1</v>
      </c>
      <c r="J41" s="55">
        <f t="shared" si="0"/>
        <v>69.090032878776682</v>
      </c>
      <c r="K41" s="18"/>
      <c r="L41" s="18"/>
      <c r="M41" s="18"/>
    </row>
    <row r="42" spans="1:16" ht="37.5" customHeight="1">
      <c r="A42" s="16" t="s">
        <v>109</v>
      </c>
      <c r="B42" s="22" t="s">
        <v>58</v>
      </c>
      <c r="C42" s="20" t="s">
        <v>201</v>
      </c>
      <c r="D42" s="20" t="s">
        <v>189</v>
      </c>
      <c r="E42" s="20" t="s">
        <v>23</v>
      </c>
      <c r="F42" s="49">
        <f>F43</f>
        <v>1069687</v>
      </c>
      <c r="G42" s="50"/>
      <c r="H42" s="50"/>
      <c r="I42" s="55">
        <f>I43</f>
        <v>739047.1</v>
      </c>
      <c r="J42" s="55">
        <f t="shared" si="0"/>
        <v>69.090032878776682</v>
      </c>
      <c r="K42" s="18"/>
      <c r="L42" s="18"/>
      <c r="M42" s="18"/>
    </row>
    <row r="43" spans="1:16" ht="37.5" customHeight="1">
      <c r="A43" s="16" t="s">
        <v>110</v>
      </c>
      <c r="B43" s="22" t="s">
        <v>59</v>
      </c>
      <c r="C43" s="20" t="s">
        <v>201</v>
      </c>
      <c r="D43" s="20" t="s">
        <v>189</v>
      </c>
      <c r="E43" s="20" t="s">
        <v>60</v>
      </c>
      <c r="F43" s="49">
        <v>1069687</v>
      </c>
      <c r="G43" s="50"/>
      <c r="H43" s="50"/>
      <c r="I43" s="55">
        <v>739047.1</v>
      </c>
      <c r="J43" s="55">
        <f t="shared" si="0"/>
        <v>69.090032878776682</v>
      </c>
      <c r="K43" s="18"/>
      <c r="L43" s="18"/>
      <c r="M43" s="18"/>
    </row>
    <row r="44" spans="1:16" ht="39.75" customHeight="1">
      <c r="A44" s="16" t="s">
        <v>111</v>
      </c>
      <c r="B44" s="22" t="s">
        <v>14</v>
      </c>
      <c r="C44" s="20" t="s">
        <v>201</v>
      </c>
      <c r="D44" s="20" t="s">
        <v>15</v>
      </c>
      <c r="E44" s="20"/>
      <c r="F44" s="49">
        <f>F45</f>
        <v>1331313</v>
      </c>
      <c r="G44" s="50"/>
      <c r="H44" s="50"/>
      <c r="I44" s="55">
        <f>I45</f>
        <v>553782.99</v>
      </c>
      <c r="J44" s="55">
        <f t="shared" si="0"/>
        <v>41.596753731091034</v>
      </c>
      <c r="K44" s="18"/>
      <c r="L44" s="18"/>
      <c r="M44" s="18"/>
    </row>
    <row r="45" spans="1:16" ht="39" customHeight="1">
      <c r="A45" s="16" t="s">
        <v>112</v>
      </c>
      <c r="B45" s="22" t="s">
        <v>16</v>
      </c>
      <c r="C45" s="20" t="s">
        <v>201</v>
      </c>
      <c r="D45" s="20" t="s">
        <v>17</v>
      </c>
      <c r="E45" s="20"/>
      <c r="F45" s="49">
        <f>F46</f>
        <v>1331313</v>
      </c>
      <c r="G45" s="50"/>
      <c r="H45" s="50"/>
      <c r="I45" s="55">
        <f>I46</f>
        <v>553782.99</v>
      </c>
      <c r="J45" s="55">
        <f t="shared" si="0"/>
        <v>41.596753731091034</v>
      </c>
      <c r="K45" s="18"/>
      <c r="L45" s="18"/>
      <c r="M45" s="18"/>
    </row>
    <row r="46" spans="1:16" ht="23.25" customHeight="1">
      <c r="A46" s="16" t="s">
        <v>113</v>
      </c>
      <c r="B46" s="22" t="s">
        <v>58</v>
      </c>
      <c r="C46" s="20" t="s">
        <v>201</v>
      </c>
      <c r="D46" s="20" t="s">
        <v>17</v>
      </c>
      <c r="E46" s="20" t="s">
        <v>23</v>
      </c>
      <c r="F46" s="49">
        <f>F47</f>
        <v>1331313</v>
      </c>
      <c r="G46" s="50"/>
      <c r="H46" s="50"/>
      <c r="I46" s="55">
        <f>I47</f>
        <v>553782.99</v>
      </c>
      <c r="J46" s="55">
        <f t="shared" si="0"/>
        <v>41.596753731091034</v>
      </c>
      <c r="K46" s="18"/>
      <c r="L46" s="18"/>
      <c r="M46" s="18"/>
    </row>
    <row r="47" spans="1:16" ht="22.5" customHeight="1">
      <c r="A47" s="16" t="s">
        <v>114</v>
      </c>
      <c r="B47" s="22" t="s">
        <v>59</v>
      </c>
      <c r="C47" s="20" t="s">
        <v>201</v>
      </c>
      <c r="D47" s="20" t="s">
        <v>17</v>
      </c>
      <c r="E47" s="20" t="s">
        <v>60</v>
      </c>
      <c r="F47" s="49">
        <v>1331313</v>
      </c>
      <c r="G47" s="50"/>
      <c r="H47" s="50"/>
      <c r="I47" s="55">
        <v>553782.99</v>
      </c>
      <c r="J47" s="55">
        <f t="shared" si="0"/>
        <v>41.596753731091034</v>
      </c>
      <c r="K47" s="18"/>
      <c r="L47" s="18"/>
      <c r="M47" s="18"/>
    </row>
    <row r="48" spans="1:16" ht="37.5" customHeight="1">
      <c r="A48" s="16" t="s">
        <v>115</v>
      </c>
      <c r="B48" s="31" t="s">
        <v>260</v>
      </c>
      <c r="C48" s="20" t="s">
        <v>202</v>
      </c>
      <c r="D48" s="20"/>
      <c r="E48" s="20"/>
      <c r="F48" s="49">
        <f>F49</f>
        <v>109746</v>
      </c>
      <c r="G48" s="50"/>
      <c r="H48" s="50"/>
      <c r="I48" s="55">
        <f>I49</f>
        <v>48885.26</v>
      </c>
      <c r="J48" s="55">
        <f t="shared" si="0"/>
        <v>44.544001603703101</v>
      </c>
      <c r="K48" s="18"/>
      <c r="L48" s="18"/>
      <c r="M48" s="18"/>
    </row>
    <row r="49" spans="1:13" ht="36" customHeight="1">
      <c r="A49" s="16" t="s">
        <v>116</v>
      </c>
      <c r="B49" s="22" t="s">
        <v>14</v>
      </c>
      <c r="C49" s="20" t="s">
        <v>202</v>
      </c>
      <c r="D49" s="20" t="s">
        <v>15</v>
      </c>
      <c r="E49" s="20"/>
      <c r="F49" s="49">
        <f>F50</f>
        <v>109746</v>
      </c>
      <c r="G49" s="50"/>
      <c r="H49" s="50"/>
      <c r="I49" s="55">
        <f>I50</f>
        <v>48885.26</v>
      </c>
      <c r="J49" s="55">
        <f t="shared" si="0"/>
        <v>44.544001603703101</v>
      </c>
      <c r="K49" s="18"/>
      <c r="L49" s="18"/>
      <c r="M49" s="18"/>
    </row>
    <row r="50" spans="1:13" ht="56.25">
      <c r="A50" s="16" t="s">
        <v>117</v>
      </c>
      <c r="B50" s="22" t="s">
        <v>16</v>
      </c>
      <c r="C50" s="20" t="s">
        <v>202</v>
      </c>
      <c r="D50" s="20" t="s">
        <v>17</v>
      </c>
      <c r="E50" s="20"/>
      <c r="F50" s="49">
        <f>F51</f>
        <v>109746</v>
      </c>
      <c r="G50" s="50"/>
      <c r="H50" s="50"/>
      <c r="I50" s="55">
        <f>I51</f>
        <v>48885.26</v>
      </c>
      <c r="J50" s="55">
        <f t="shared" si="0"/>
        <v>44.544001603703101</v>
      </c>
      <c r="K50" s="18"/>
      <c r="L50" s="18"/>
      <c r="M50" s="18"/>
    </row>
    <row r="51" spans="1:13" ht="36.75" customHeight="1">
      <c r="A51" s="16" t="s">
        <v>118</v>
      </c>
      <c r="B51" s="22" t="s">
        <v>58</v>
      </c>
      <c r="C51" s="20" t="s">
        <v>202</v>
      </c>
      <c r="D51" s="20" t="s">
        <v>17</v>
      </c>
      <c r="E51" s="20" t="s">
        <v>23</v>
      </c>
      <c r="F51" s="49">
        <f>F52</f>
        <v>109746</v>
      </c>
      <c r="G51" s="50"/>
      <c r="H51" s="50"/>
      <c r="I51" s="55">
        <f>I52</f>
        <v>48885.26</v>
      </c>
      <c r="J51" s="55">
        <f t="shared" si="0"/>
        <v>44.544001603703101</v>
      </c>
      <c r="K51" s="18"/>
      <c r="L51" s="18"/>
      <c r="M51" s="18"/>
    </row>
    <row r="52" spans="1:13" ht="23.25" customHeight="1">
      <c r="A52" s="16" t="s">
        <v>119</v>
      </c>
      <c r="B52" s="22" t="s">
        <v>59</v>
      </c>
      <c r="C52" s="20" t="s">
        <v>202</v>
      </c>
      <c r="D52" s="20" t="s">
        <v>17</v>
      </c>
      <c r="E52" s="20" t="s">
        <v>60</v>
      </c>
      <c r="F52" s="49">
        <v>109746</v>
      </c>
      <c r="G52" s="50"/>
      <c r="H52" s="50"/>
      <c r="I52" s="55">
        <v>48885.26</v>
      </c>
      <c r="J52" s="55">
        <f t="shared" si="0"/>
        <v>44.544001603703101</v>
      </c>
      <c r="K52" s="18"/>
      <c r="L52" s="18"/>
      <c r="M52" s="18"/>
    </row>
    <row r="53" spans="1:13" ht="24" customHeight="1">
      <c r="A53" s="16" t="s">
        <v>120</v>
      </c>
      <c r="B53" s="31" t="s">
        <v>174</v>
      </c>
      <c r="C53" s="20" t="s">
        <v>203</v>
      </c>
      <c r="D53" s="20"/>
      <c r="E53" s="20"/>
      <c r="F53" s="49">
        <f>F54+F58</f>
        <v>32000</v>
      </c>
      <c r="G53" s="50"/>
      <c r="H53" s="50"/>
      <c r="I53" s="55">
        <f>I54+I58</f>
        <v>22948.28</v>
      </c>
      <c r="J53" s="55">
        <f t="shared" si="0"/>
        <v>71.713374999999999</v>
      </c>
      <c r="K53" s="18"/>
      <c r="L53" s="18"/>
      <c r="M53" s="18"/>
    </row>
    <row r="54" spans="1:13" ht="36.75" customHeight="1">
      <c r="A54" s="16" t="s">
        <v>121</v>
      </c>
      <c r="B54" s="22" t="s">
        <v>14</v>
      </c>
      <c r="C54" s="20" t="s">
        <v>203</v>
      </c>
      <c r="D54" s="20" t="s">
        <v>15</v>
      </c>
      <c r="E54" s="20"/>
      <c r="F54" s="49">
        <f>F55</f>
        <v>30000</v>
      </c>
      <c r="G54" s="50"/>
      <c r="H54" s="50"/>
      <c r="I54" s="55">
        <f>I55</f>
        <v>22526.799999999999</v>
      </c>
      <c r="J54" s="55">
        <f t="shared" si="0"/>
        <v>75.089333333333329</v>
      </c>
      <c r="K54" s="18"/>
      <c r="L54" s="18"/>
      <c r="M54" s="18"/>
    </row>
    <row r="55" spans="1:13" ht="57" customHeight="1">
      <c r="A55" s="16" t="s">
        <v>122</v>
      </c>
      <c r="B55" s="22" t="s">
        <v>16</v>
      </c>
      <c r="C55" s="20" t="s">
        <v>203</v>
      </c>
      <c r="D55" s="20" t="s">
        <v>17</v>
      </c>
      <c r="E55" s="20"/>
      <c r="F55" s="49">
        <f>F56</f>
        <v>30000</v>
      </c>
      <c r="G55" s="50"/>
      <c r="H55" s="50"/>
      <c r="I55" s="55">
        <f>I56</f>
        <v>22526.799999999999</v>
      </c>
      <c r="J55" s="55">
        <f t="shared" si="0"/>
        <v>75.089333333333329</v>
      </c>
      <c r="K55" s="18"/>
      <c r="L55" s="18"/>
      <c r="M55" s="18"/>
    </row>
    <row r="56" spans="1:13" ht="24" customHeight="1">
      <c r="A56" s="16" t="s">
        <v>123</v>
      </c>
      <c r="B56" s="22" t="s">
        <v>58</v>
      </c>
      <c r="C56" s="20" t="s">
        <v>203</v>
      </c>
      <c r="D56" s="20" t="s">
        <v>17</v>
      </c>
      <c r="E56" s="20" t="s">
        <v>23</v>
      </c>
      <c r="F56" s="49">
        <f>F57</f>
        <v>30000</v>
      </c>
      <c r="G56" s="50"/>
      <c r="H56" s="50"/>
      <c r="I56" s="55">
        <f>I57</f>
        <v>22526.799999999999</v>
      </c>
      <c r="J56" s="55">
        <f t="shared" si="0"/>
        <v>75.089333333333329</v>
      </c>
      <c r="K56" s="18"/>
      <c r="L56" s="18"/>
      <c r="M56" s="18"/>
    </row>
    <row r="57" spans="1:13" ht="22.5" customHeight="1">
      <c r="A57" s="16" t="s">
        <v>124</v>
      </c>
      <c r="B57" s="22" t="s">
        <v>59</v>
      </c>
      <c r="C57" s="20" t="s">
        <v>203</v>
      </c>
      <c r="D57" s="20" t="s">
        <v>17</v>
      </c>
      <c r="E57" s="20" t="s">
        <v>60</v>
      </c>
      <c r="F57" s="49">
        <v>30000</v>
      </c>
      <c r="G57" s="50"/>
      <c r="H57" s="50"/>
      <c r="I57" s="55">
        <v>22526.799999999999</v>
      </c>
      <c r="J57" s="55">
        <f t="shared" si="0"/>
        <v>75.089333333333329</v>
      </c>
      <c r="K57" s="18"/>
      <c r="L57" s="18"/>
      <c r="M57" s="18"/>
    </row>
    <row r="58" spans="1:13" ht="23.25" customHeight="1">
      <c r="A58" s="16" t="s">
        <v>125</v>
      </c>
      <c r="B58" s="22" t="s">
        <v>175</v>
      </c>
      <c r="C58" s="20" t="s">
        <v>203</v>
      </c>
      <c r="D58" s="20" t="s">
        <v>172</v>
      </c>
      <c r="E58" s="20"/>
      <c r="F58" s="49">
        <f>F59</f>
        <v>2000</v>
      </c>
      <c r="G58" s="50"/>
      <c r="H58" s="50"/>
      <c r="I58" s="55">
        <f>I59</f>
        <v>421.48</v>
      </c>
      <c r="J58" s="55">
        <f t="shared" si="0"/>
        <v>21.074000000000002</v>
      </c>
      <c r="K58" s="18"/>
      <c r="L58" s="18"/>
      <c r="M58" s="18"/>
    </row>
    <row r="59" spans="1:13" ht="37.5" customHeight="1">
      <c r="A59" s="16" t="s">
        <v>126</v>
      </c>
      <c r="B59" s="22" t="s">
        <v>249</v>
      </c>
      <c r="C59" s="20" t="s">
        <v>203</v>
      </c>
      <c r="D59" s="20" t="s">
        <v>173</v>
      </c>
      <c r="E59" s="20"/>
      <c r="F59" s="49">
        <f>F60</f>
        <v>2000</v>
      </c>
      <c r="G59" s="50"/>
      <c r="H59" s="50"/>
      <c r="I59" s="55">
        <f>I60</f>
        <v>421.48</v>
      </c>
      <c r="J59" s="55">
        <f t="shared" si="0"/>
        <v>21.074000000000002</v>
      </c>
      <c r="K59" s="18"/>
      <c r="L59" s="18"/>
      <c r="M59" s="18"/>
    </row>
    <row r="60" spans="1:13" ht="24.75" customHeight="1">
      <c r="A60" s="16" t="s">
        <v>127</v>
      </c>
      <c r="B60" s="22" t="s">
        <v>58</v>
      </c>
      <c r="C60" s="20" t="s">
        <v>203</v>
      </c>
      <c r="D60" s="20" t="s">
        <v>173</v>
      </c>
      <c r="E60" s="20" t="s">
        <v>23</v>
      </c>
      <c r="F60" s="49">
        <f>F61</f>
        <v>2000</v>
      </c>
      <c r="G60" s="50"/>
      <c r="H60" s="50"/>
      <c r="I60" s="55">
        <f>I61</f>
        <v>421.48</v>
      </c>
      <c r="J60" s="55">
        <f t="shared" si="0"/>
        <v>21.074000000000002</v>
      </c>
      <c r="K60" s="18"/>
      <c r="L60" s="18"/>
      <c r="M60" s="18"/>
    </row>
    <row r="61" spans="1:13" ht="26.25" customHeight="1">
      <c r="A61" s="16" t="s">
        <v>128</v>
      </c>
      <c r="B61" s="22" t="s">
        <v>59</v>
      </c>
      <c r="C61" s="20" t="s">
        <v>203</v>
      </c>
      <c r="D61" s="20" t="s">
        <v>173</v>
      </c>
      <c r="E61" s="20" t="s">
        <v>60</v>
      </c>
      <c r="F61" s="49">
        <v>2000</v>
      </c>
      <c r="G61" s="50"/>
      <c r="H61" s="50"/>
      <c r="I61" s="55">
        <v>421.48</v>
      </c>
      <c r="J61" s="55">
        <f t="shared" si="0"/>
        <v>21.074000000000002</v>
      </c>
      <c r="K61" s="18"/>
      <c r="L61" s="18"/>
      <c r="M61" s="18"/>
    </row>
    <row r="62" spans="1:13" ht="21.75" customHeight="1">
      <c r="A62" s="16" t="s">
        <v>129</v>
      </c>
      <c r="B62" s="31" t="s">
        <v>61</v>
      </c>
      <c r="C62" s="20" t="s">
        <v>204</v>
      </c>
      <c r="D62" s="20"/>
      <c r="E62" s="20"/>
      <c r="F62" s="49">
        <f>F63</f>
        <v>13000</v>
      </c>
      <c r="G62" s="50"/>
      <c r="H62" s="50"/>
      <c r="I62" s="49">
        <f>I63</f>
        <v>0</v>
      </c>
      <c r="J62" s="55">
        <f t="shared" si="0"/>
        <v>0</v>
      </c>
      <c r="K62" s="18"/>
      <c r="L62" s="18"/>
      <c r="M62" s="18"/>
    </row>
    <row r="63" spans="1:13" ht="39.75" customHeight="1">
      <c r="A63" s="16" t="s">
        <v>130</v>
      </c>
      <c r="B63" s="22" t="s">
        <v>14</v>
      </c>
      <c r="C63" s="20" t="s">
        <v>204</v>
      </c>
      <c r="D63" s="20" t="s">
        <v>15</v>
      </c>
      <c r="E63" s="20"/>
      <c r="F63" s="49">
        <f>F64</f>
        <v>13000</v>
      </c>
      <c r="G63" s="50"/>
      <c r="H63" s="50"/>
      <c r="I63" s="49">
        <f>I64</f>
        <v>0</v>
      </c>
      <c r="J63" s="55">
        <f t="shared" si="0"/>
        <v>0</v>
      </c>
      <c r="K63" s="18"/>
      <c r="L63" s="18"/>
      <c r="M63" s="18"/>
    </row>
    <row r="64" spans="1:13" ht="57" customHeight="1">
      <c r="A64" s="16" t="s">
        <v>131</v>
      </c>
      <c r="B64" s="22" t="s">
        <v>16</v>
      </c>
      <c r="C64" s="20" t="s">
        <v>204</v>
      </c>
      <c r="D64" s="20" t="s">
        <v>17</v>
      </c>
      <c r="E64" s="20"/>
      <c r="F64" s="49">
        <f>F65</f>
        <v>13000</v>
      </c>
      <c r="G64" s="50"/>
      <c r="H64" s="50"/>
      <c r="I64" s="49">
        <f>I65</f>
        <v>0</v>
      </c>
      <c r="J64" s="55">
        <f t="shared" si="0"/>
        <v>0</v>
      </c>
      <c r="K64" s="18"/>
      <c r="L64" s="18"/>
      <c r="M64" s="18"/>
    </row>
    <row r="65" spans="1:13" ht="21" customHeight="1">
      <c r="A65" s="16" t="s">
        <v>132</v>
      </c>
      <c r="B65" s="22" t="s">
        <v>58</v>
      </c>
      <c r="C65" s="20" t="s">
        <v>204</v>
      </c>
      <c r="D65" s="20" t="s">
        <v>17</v>
      </c>
      <c r="E65" s="20" t="s">
        <v>23</v>
      </c>
      <c r="F65" s="49">
        <f>F66</f>
        <v>13000</v>
      </c>
      <c r="G65" s="50"/>
      <c r="H65" s="50"/>
      <c r="I65" s="49">
        <f>I66</f>
        <v>0</v>
      </c>
      <c r="J65" s="55">
        <f t="shared" si="0"/>
        <v>0</v>
      </c>
      <c r="K65" s="18"/>
      <c r="L65" s="18"/>
      <c r="M65" s="18"/>
    </row>
    <row r="66" spans="1:13" ht="25.5" customHeight="1">
      <c r="A66" s="16" t="s">
        <v>133</v>
      </c>
      <c r="B66" s="22" t="s">
        <v>25</v>
      </c>
      <c r="C66" s="20" t="s">
        <v>204</v>
      </c>
      <c r="D66" s="20" t="s">
        <v>17</v>
      </c>
      <c r="E66" s="20" t="s">
        <v>24</v>
      </c>
      <c r="F66" s="49">
        <v>13000</v>
      </c>
      <c r="G66" s="50"/>
      <c r="H66" s="50"/>
      <c r="I66" s="49">
        <v>0</v>
      </c>
      <c r="J66" s="55">
        <f t="shared" si="0"/>
        <v>0</v>
      </c>
      <c r="K66" s="18"/>
      <c r="L66" s="18"/>
      <c r="M66" s="18"/>
    </row>
    <row r="67" spans="1:13" ht="23.25" customHeight="1">
      <c r="A67" s="16" t="s">
        <v>134</v>
      </c>
      <c r="B67" s="31" t="s">
        <v>62</v>
      </c>
      <c r="C67" s="20" t="s">
        <v>205</v>
      </c>
      <c r="D67" s="20"/>
      <c r="E67" s="20"/>
      <c r="F67" s="49">
        <f>F68</f>
        <v>4000</v>
      </c>
      <c r="G67" s="50"/>
      <c r="H67" s="50"/>
      <c r="I67" s="49">
        <f>I68</f>
        <v>0</v>
      </c>
      <c r="J67" s="55">
        <f t="shared" si="0"/>
        <v>0</v>
      </c>
      <c r="K67" s="18"/>
      <c r="L67" s="18"/>
      <c r="M67" s="18"/>
    </row>
    <row r="68" spans="1:13" ht="39.75" customHeight="1">
      <c r="A68" s="16" t="s">
        <v>135</v>
      </c>
      <c r="B68" s="22" t="s">
        <v>14</v>
      </c>
      <c r="C68" s="20" t="s">
        <v>205</v>
      </c>
      <c r="D68" s="20" t="s">
        <v>15</v>
      </c>
      <c r="E68" s="20"/>
      <c r="F68" s="49">
        <f>F69</f>
        <v>4000</v>
      </c>
      <c r="G68" s="50"/>
      <c r="H68" s="50"/>
      <c r="I68" s="49">
        <f>I69</f>
        <v>0</v>
      </c>
      <c r="J68" s="55">
        <f t="shared" si="0"/>
        <v>0</v>
      </c>
      <c r="K68" s="18"/>
      <c r="L68" s="18"/>
      <c r="M68" s="18"/>
    </row>
    <row r="69" spans="1:13" ht="53.25" customHeight="1">
      <c r="A69" s="16" t="s">
        <v>136</v>
      </c>
      <c r="B69" s="22" t="s">
        <v>16</v>
      </c>
      <c r="C69" s="20" t="s">
        <v>205</v>
      </c>
      <c r="D69" s="20" t="s">
        <v>17</v>
      </c>
      <c r="E69" s="20"/>
      <c r="F69" s="49">
        <f>F70</f>
        <v>4000</v>
      </c>
      <c r="G69" s="50"/>
      <c r="H69" s="50"/>
      <c r="I69" s="49">
        <f>I70</f>
        <v>0</v>
      </c>
      <c r="J69" s="55">
        <f t="shared" si="0"/>
        <v>0</v>
      </c>
      <c r="K69" s="18"/>
      <c r="L69" s="18"/>
      <c r="M69" s="18"/>
    </row>
    <row r="70" spans="1:13" ht="36.75" customHeight="1">
      <c r="A70" s="16" t="s">
        <v>137</v>
      </c>
      <c r="B70" s="22" t="s">
        <v>30</v>
      </c>
      <c r="C70" s="20" t="s">
        <v>205</v>
      </c>
      <c r="D70" s="20" t="s">
        <v>17</v>
      </c>
      <c r="E70" s="20" t="s">
        <v>23</v>
      </c>
      <c r="F70" s="49">
        <f>F71</f>
        <v>4000</v>
      </c>
      <c r="G70" s="50"/>
      <c r="H70" s="50"/>
      <c r="I70" s="49">
        <f>I71</f>
        <v>0</v>
      </c>
      <c r="J70" s="55">
        <f t="shared" si="0"/>
        <v>0</v>
      </c>
      <c r="K70" s="18"/>
      <c r="L70" s="18"/>
      <c r="M70" s="18"/>
    </row>
    <row r="71" spans="1:13" ht="21.75" customHeight="1">
      <c r="A71" s="16" t="s">
        <v>138</v>
      </c>
      <c r="B71" s="22" t="s">
        <v>59</v>
      </c>
      <c r="C71" s="20" t="s">
        <v>205</v>
      </c>
      <c r="D71" s="20" t="s">
        <v>17</v>
      </c>
      <c r="E71" s="20" t="s">
        <v>60</v>
      </c>
      <c r="F71" s="49">
        <v>4000</v>
      </c>
      <c r="G71" s="50"/>
      <c r="H71" s="50"/>
      <c r="I71" s="49">
        <v>0</v>
      </c>
      <c r="J71" s="55">
        <f t="shared" si="0"/>
        <v>0</v>
      </c>
      <c r="K71" s="18"/>
      <c r="L71" s="18"/>
      <c r="M71" s="18"/>
    </row>
    <row r="72" spans="1:13" ht="57" customHeight="1">
      <c r="A72" s="16" t="s">
        <v>139</v>
      </c>
      <c r="B72" s="31" t="s">
        <v>250</v>
      </c>
      <c r="C72" s="20" t="s">
        <v>206</v>
      </c>
      <c r="D72" s="20"/>
      <c r="E72" s="20"/>
      <c r="F72" s="49">
        <f>F73</f>
        <v>47397</v>
      </c>
      <c r="G72" s="50"/>
      <c r="H72" s="50"/>
      <c r="I72" s="55">
        <f>I73</f>
        <v>0</v>
      </c>
      <c r="J72" s="55">
        <f t="shared" si="0"/>
        <v>0</v>
      </c>
      <c r="K72" s="18"/>
      <c r="L72" s="18"/>
      <c r="M72" s="18"/>
    </row>
    <row r="73" spans="1:13" ht="41.25" customHeight="1">
      <c r="A73" s="16" t="s">
        <v>140</v>
      </c>
      <c r="B73" s="22" t="s">
        <v>14</v>
      </c>
      <c r="C73" s="20" t="s">
        <v>206</v>
      </c>
      <c r="D73" s="20" t="s">
        <v>15</v>
      </c>
      <c r="E73" s="20"/>
      <c r="F73" s="49">
        <f>F74</f>
        <v>47397</v>
      </c>
      <c r="G73" s="50"/>
      <c r="H73" s="50"/>
      <c r="I73" s="55">
        <f>I74</f>
        <v>0</v>
      </c>
      <c r="J73" s="55">
        <f t="shared" si="0"/>
        <v>0</v>
      </c>
      <c r="K73" s="18"/>
      <c r="L73" s="18"/>
      <c r="M73" s="18"/>
    </row>
    <row r="74" spans="1:13" ht="55.5" customHeight="1">
      <c r="A74" s="16" t="s">
        <v>141</v>
      </c>
      <c r="B74" s="22" t="s">
        <v>16</v>
      </c>
      <c r="C74" s="20" t="s">
        <v>206</v>
      </c>
      <c r="D74" s="20" t="s">
        <v>17</v>
      </c>
      <c r="E74" s="20"/>
      <c r="F74" s="49">
        <f>F75</f>
        <v>47397</v>
      </c>
      <c r="G74" s="50"/>
      <c r="H74" s="50"/>
      <c r="I74" s="55">
        <f>I75</f>
        <v>0</v>
      </c>
      <c r="J74" s="55">
        <f t="shared" si="0"/>
        <v>0</v>
      </c>
      <c r="K74" s="18"/>
      <c r="L74" s="18"/>
      <c r="M74" s="18"/>
    </row>
    <row r="75" spans="1:13" ht="25.5" customHeight="1">
      <c r="A75" s="16" t="s">
        <v>142</v>
      </c>
      <c r="B75" s="22" t="s">
        <v>63</v>
      </c>
      <c r="C75" s="20" t="s">
        <v>206</v>
      </c>
      <c r="D75" s="20" t="s">
        <v>17</v>
      </c>
      <c r="E75" s="20" t="s">
        <v>18</v>
      </c>
      <c r="F75" s="49">
        <f>F76</f>
        <v>47397</v>
      </c>
      <c r="G75" s="50"/>
      <c r="H75" s="50"/>
      <c r="I75" s="55">
        <f>I76</f>
        <v>0</v>
      </c>
      <c r="J75" s="55">
        <f t="shared" si="0"/>
        <v>0</v>
      </c>
      <c r="K75" s="18"/>
      <c r="L75" s="18"/>
      <c r="M75" s="18"/>
    </row>
    <row r="76" spans="1:13" ht="25.5" customHeight="1">
      <c r="A76" s="16" t="s">
        <v>143</v>
      </c>
      <c r="B76" s="22" t="s">
        <v>34</v>
      </c>
      <c r="C76" s="20" t="s">
        <v>206</v>
      </c>
      <c r="D76" s="20" t="s">
        <v>17</v>
      </c>
      <c r="E76" s="20" t="s">
        <v>33</v>
      </c>
      <c r="F76" s="49">
        <v>47397</v>
      </c>
      <c r="G76" s="50"/>
      <c r="H76" s="50"/>
      <c r="I76" s="55">
        <v>0</v>
      </c>
      <c r="J76" s="55">
        <f t="shared" si="0"/>
        <v>0</v>
      </c>
      <c r="K76" s="18"/>
      <c r="L76" s="18"/>
      <c r="M76" s="18"/>
    </row>
    <row r="77" spans="1:13" ht="74.25" hidden="1" customHeight="1">
      <c r="A77" s="16" t="s">
        <v>113</v>
      </c>
      <c r="B77" s="22" t="s">
        <v>64</v>
      </c>
      <c r="C77" s="20" t="s">
        <v>65</v>
      </c>
      <c r="D77" s="20"/>
      <c r="E77" s="20"/>
      <c r="F77" s="49">
        <v>100</v>
      </c>
      <c r="G77" s="50"/>
      <c r="H77" s="50"/>
      <c r="I77" s="55">
        <v>100</v>
      </c>
      <c r="J77" s="55">
        <f t="shared" ref="J77:J140" si="1">I77/F77*100</f>
        <v>100</v>
      </c>
      <c r="K77" s="18"/>
      <c r="L77" s="18"/>
      <c r="M77" s="18"/>
    </row>
    <row r="78" spans="1:13" ht="36.75" hidden="1" customHeight="1">
      <c r="A78" s="16" t="s">
        <v>114</v>
      </c>
      <c r="B78" s="22" t="s">
        <v>14</v>
      </c>
      <c r="C78" s="20" t="s">
        <v>65</v>
      </c>
      <c r="D78" s="20" t="s">
        <v>15</v>
      </c>
      <c r="E78" s="20"/>
      <c r="F78" s="49">
        <v>100</v>
      </c>
      <c r="G78" s="50"/>
      <c r="H78" s="50"/>
      <c r="I78" s="55">
        <v>100</v>
      </c>
      <c r="J78" s="55">
        <f t="shared" si="1"/>
        <v>100</v>
      </c>
      <c r="K78" s="18"/>
      <c r="L78" s="18"/>
      <c r="M78" s="18"/>
    </row>
    <row r="79" spans="1:13" ht="52.5" hidden="1" customHeight="1">
      <c r="A79" s="16" t="s">
        <v>115</v>
      </c>
      <c r="B79" s="22" t="s">
        <v>16</v>
      </c>
      <c r="C79" s="20" t="s">
        <v>65</v>
      </c>
      <c r="D79" s="20" t="s">
        <v>17</v>
      </c>
      <c r="E79" s="20"/>
      <c r="F79" s="49">
        <v>100</v>
      </c>
      <c r="G79" s="50"/>
      <c r="H79" s="50"/>
      <c r="I79" s="55">
        <v>100</v>
      </c>
      <c r="J79" s="55">
        <f t="shared" si="1"/>
        <v>100</v>
      </c>
      <c r="K79" s="18"/>
      <c r="L79" s="18"/>
      <c r="M79" s="18"/>
    </row>
    <row r="80" spans="1:13" ht="34.5" hidden="1" customHeight="1">
      <c r="A80" s="16" t="s">
        <v>116</v>
      </c>
      <c r="B80" s="22" t="s">
        <v>63</v>
      </c>
      <c r="C80" s="20" t="s">
        <v>65</v>
      </c>
      <c r="D80" s="20" t="s">
        <v>17</v>
      </c>
      <c r="E80" s="20" t="s">
        <v>18</v>
      </c>
      <c r="F80" s="49">
        <v>100</v>
      </c>
      <c r="G80" s="50"/>
      <c r="H80" s="50"/>
      <c r="I80" s="55">
        <v>100</v>
      </c>
      <c r="J80" s="55">
        <f t="shared" si="1"/>
        <v>100</v>
      </c>
      <c r="K80" s="18"/>
      <c r="L80" s="18"/>
      <c r="M80" s="18"/>
    </row>
    <row r="81" spans="1:13" ht="33.75" hidden="1" customHeight="1">
      <c r="A81" s="16" t="s">
        <v>117</v>
      </c>
      <c r="B81" s="22" t="s">
        <v>34</v>
      </c>
      <c r="C81" s="20" t="s">
        <v>65</v>
      </c>
      <c r="D81" s="20" t="s">
        <v>17</v>
      </c>
      <c r="E81" s="20" t="s">
        <v>33</v>
      </c>
      <c r="F81" s="49">
        <v>100</v>
      </c>
      <c r="G81" s="50"/>
      <c r="H81" s="50"/>
      <c r="I81" s="55">
        <v>100</v>
      </c>
      <c r="J81" s="55">
        <f t="shared" si="1"/>
        <v>100</v>
      </c>
      <c r="K81" s="18"/>
      <c r="L81" s="18"/>
      <c r="M81" s="18"/>
    </row>
    <row r="82" spans="1:13" ht="167.25" customHeight="1">
      <c r="A82" s="16" t="s">
        <v>144</v>
      </c>
      <c r="B82" s="31" t="s">
        <v>333</v>
      </c>
      <c r="C82" s="20" t="s">
        <v>315</v>
      </c>
      <c r="D82" s="20"/>
      <c r="E82" s="20"/>
      <c r="F82" s="49">
        <f>F83</f>
        <v>2295400</v>
      </c>
      <c r="G82" s="50"/>
      <c r="H82" s="50"/>
      <c r="I82" s="49">
        <f>I83</f>
        <v>0</v>
      </c>
      <c r="J82" s="55">
        <f t="shared" si="1"/>
        <v>0</v>
      </c>
      <c r="K82" s="18"/>
      <c r="L82" s="18"/>
      <c r="M82" s="18"/>
    </row>
    <row r="83" spans="1:13" ht="37.5" customHeight="1">
      <c r="A83" s="16" t="s">
        <v>145</v>
      </c>
      <c r="B83" s="22" t="s">
        <v>14</v>
      </c>
      <c r="C83" s="20" t="s">
        <v>315</v>
      </c>
      <c r="D83" s="20" t="s">
        <v>15</v>
      </c>
      <c r="E83" s="20"/>
      <c r="F83" s="49">
        <f>F84</f>
        <v>2295400</v>
      </c>
      <c r="G83" s="50"/>
      <c r="H83" s="50"/>
      <c r="I83" s="49">
        <f>I84</f>
        <v>0</v>
      </c>
      <c r="J83" s="55">
        <f t="shared" si="1"/>
        <v>0</v>
      </c>
      <c r="K83" s="18"/>
      <c r="L83" s="18"/>
      <c r="M83" s="18"/>
    </row>
    <row r="84" spans="1:13" ht="37.5" customHeight="1">
      <c r="A84" s="16" t="s">
        <v>146</v>
      </c>
      <c r="B84" s="22" t="s">
        <v>16</v>
      </c>
      <c r="C84" s="20" t="s">
        <v>315</v>
      </c>
      <c r="D84" s="20" t="s">
        <v>17</v>
      </c>
      <c r="E84" s="20"/>
      <c r="F84" s="49">
        <f>F85</f>
        <v>2295400</v>
      </c>
      <c r="G84" s="50"/>
      <c r="H84" s="50"/>
      <c r="I84" s="49">
        <f>I85</f>
        <v>0</v>
      </c>
      <c r="J84" s="55">
        <f t="shared" si="1"/>
        <v>0</v>
      </c>
      <c r="K84" s="18"/>
      <c r="L84" s="18"/>
      <c r="M84" s="18"/>
    </row>
    <row r="85" spans="1:13" ht="22.5" customHeight="1">
      <c r="A85" s="16" t="s">
        <v>147</v>
      </c>
      <c r="B85" s="22" t="s">
        <v>63</v>
      </c>
      <c r="C85" s="20" t="s">
        <v>315</v>
      </c>
      <c r="D85" s="20" t="s">
        <v>17</v>
      </c>
      <c r="E85" s="20" t="s">
        <v>18</v>
      </c>
      <c r="F85" s="49">
        <f>F86</f>
        <v>2295400</v>
      </c>
      <c r="G85" s="50"/>
      <c r="H85" s="50"/>
      <c r="I85" s="49">
        <f>I86</f>
        <v>0</v>
      </c>
      <c r="J85" s="55">
        <f t="shared" si="1"/>
        <v>0</v>
      </c>
      <c r="K85" s="18"/>
      <c r="L85" s="18"/>
      <c r="M85" s="18"/>
    </row>
    <row r="86" spans="1:13" ht="22.5" customHeight="1">
      <c r="A86" s="16" t="s">
        <v>148</v>
      </c>
      <c r="B86" s="22" t="s">
        <v>34</v>
      </c>
      <c r="C86" s="20" t="s">
        <v>315</v>
      </c>
      <c r="D86" s="20" t="s">
        <v>17</v>
      </c>
      <c r="E86" s="20" t="s">
        <v>33</v>
      </c>
      <c r="F86" s="49">
        <v>2295400</v>
      </c>
      <c r="G86" s="50"/>
      <c r="H86" s="50"/>
      <c r="I86" s="49">
        <v>0</v>
      </c>
      <c r="J86" s="55">
        <f t="shared" si="1"/>
        <v>0</v>
      </c>
      <c r="K86" s="18"/>
      <c r="L86" s="18"/>
      <c r="M86" s="18"/>
    </row>
    <row r="87" spans="1:13" ht="133.5" hidden="1" customHeight="1">
      <c r="A87" s="16" t="s">
        <v>139</v>
      </c>
      <c r="B87" s="31" t="s">
        <v>251</v>
      </c>
      <c r="C87" s="20" t="s">
        <v>315</v>
      </c>
      <c r="D87" s="20"/>
      <c r="E87" s="20"/>
      <c r="F87" s="49">
        <f>F88</f>
        <v>0</v>
      </c>
      <c r="G87" s="50"/>
      <c r="H87" s="50"/>
      <c r="I87" s="49">
        <f>I88</f>
        <v>0</v>
      </c>
      <c r="J87" s="55" t="e">
        <f t="shared" si="1"/>
        <v>#DIV/0!</v>
      </c>
      <c r="K87" s="18"/>
      <c r="L87" s="18"/>
      <c r="M87" s="18"/>
    </row>
    <row r="88" spans="1:13" ht="37.5" hidden="1" customHeight="1">
      <c r="A88" s="16" t="s">
        <v>140</v>
      </c>
      <c r="B88" s="22" t="s">
        <v>14</v>
      </c>
      <c r="C88" s="20" t="s">
        <v>315</v>
      </c>
      <c r="D88" s="20" t="s">
        <v>15</v>
      </c>
      <c r="E88" s="20"/>
      <c r="F88" s="49">
        <f>F89</f>
        <v>0</v>
      </c>
      <c r="G88" s="50"/>
      <c r="H88" s="50"/>
      <c r="I88" s="49">
        <f>I89</f>
        <v>0</v>
      </c>
      <c r="J88" s="55" t="e">
        <f t="shared" si="1"/>
        <v>#DIV/0!</v>
      </c>
      <c r="K88" s="18"/>
      <c r="L88" s="18"/>
      <c r="M88" s="18"/>
    </row>
    <row r="89" spans="1:13" ht="37.5" hidden="1" customHeight="1">
      <c r="A89" s="16" t="s">
        <v>141</v>
      </c>
      <c r="B89" s="22" t="s">
        <v>16</v>
      </c>
      <c r="C89" s="20" t="s">
        <v>315</v>
      </c>
      <c r="D89" s="20" t="s">
        <v>17</v>
      </c>
      <c r="E89" s="20"/>
      <c r="F89" s="49">
        <f>F90</f>
        <v>0</v>
      </c>
      <c r="G89" s="50"/>
      <c r="H89" s="50"/>
      <c r="I89" s="49">
        <f>I90</f>
        <v>0</v>
      </c>
      <c r="J89" s="55" t="e">
        <f t="shared" si="1"/>
        <v>#DIV/0!</v>
      </c>
      <c r="K89" s="18"/>
      <c r="L89" s="18"/>
      <c r="M89" s="18"/>
    </row>
    <row r="90" spans="1:13" ht="26.25" hidden="1" customHeight="1">
      <c r="A90" s="16" t="s">
        <v>142</v>
      </c>
      <c r="B90" s="22" t="s">
        <v>63</v>
      </c>
      <c r="C90" s="20" t="s">
        <v>315</v>
      </c>
      <c r="D90" s="20" t="s">
        <v>17</v>
      </c>
      <c r="E90" s="20" t="s">
        <v>18</v>
      </c>
      <c r="F90" s="49">
        <f>F91</f>
        <v>0</v>
      </c>
      <c r="G90" s="50"/>
      <c r="H90" s="50"/>
      <c r="I90" s="49">
        <f>I91</f>
        <v>0</v>
      </c>
      <c r="J90" s="55" t="e">
        <f t="shared" si="1"/>
        <v>#DIV/0!</v>
      </c>
      <c r="K90" s="18"/>
      <c r="L90" s="18"/>
      <c r="M90" s="18"/>
    </row>
    <row r="91" spans="1:13" ht="25.5" hidden="1" customHeight="1">
      <c r="A91" s="16" t="s">
        <v>143</v>
      </c>
      <c r="B91" s="22" t="s">
        <v>34</v>
      </c>
      <c r="C91" s="20" t="s">
        <v>315</v>
      </c>
      <c r="D91" s="20" t="s">
        <v>17</v>
      </c>
      <c r="E91" s="20" t="s">
        <v>33</v>
      </c>
      <c r="F91" s="49">
        <v>0</v>
      </c>
      <c r="G91" s="50"/>
      <c r="H91" s="50"/>
      <c r="I91" s="49">
        <v>0</v>
      </c>
      <c r="J91" s="55" t="e">
        <f t="shared" si="1"/>
        <v>#DIV/0!</v>
      </c>
      <c r="K91" s="18"/>
      <c r="L91" s="18"/>
      <c r="M91" s="18"/>
    </row>
    <row r="92" spans="1:13" ht="94.5" customHeight="1">
      <c r="A92" s="16" t="s">
        <v>149</v>
      </c>
      <c r="B92" s="32" t="s">
        <v>261</v>
      </c>
      <c r="C92" s="20" t="s">
        <v>316</v>
      </c>
      <c r="D92" s="20"/>
      <c r="E92" s="20"/>
      <c r="F92" s="49">
        <f>F93</f>
        <v>54046</v>
      </c>
      <c r="G92" s="50"/>
      <c r="H92" s="50"/>
      <c r="I92" s="49">
        <f>I93</f>
        <v>0</v>
      </c>
      <c r="J92" s="55">
        <f t="shared" si="1"/>
        <v>0</v>
      </c>
      <c r="K92" s="18"/>
      <c r="L92" s="18"/>
      <c r="M92" s="18"/>
    </row>
    <row r="93" spans="1:13" ht="37.5" customHeight="1">
      <c r="A93" s="16" t="s">
        <v>150</v>
      </c>
      <c r="B93" s="22" t="s">
        <v>14</v>
      </c>
      <c r="C93" s="20" t="s">
        <v>316</v>
      </c>
      <c r="D93" s="20" t="s">
        <v>15</v>
      </c>
      <c r="E93" s="20"/>
      <c r="F93" s="49">
        <f>F94</f>
        <v>54046</v>
      </c>
      <c r="G93" s="50"/>
      <c r="H93" s="50"/>
      <c r="I93" s="49">
        <f>I94</f>
        <v>0</v>
      </c>
      <c r="J93" s="55">
        <f t="shared" si="1"/>
        <v>0</v>
      </c>
      <c r="K93" s="18"/>
      <c r="L93" s="18"/>
      <c r="M93" s="18"/>
    </row>
    <row r="94" spans="1:13" ht="37.5" customHeight="1">
      <c r="A94" s="16" t="s">
        <v>151</v>
      </c>
      <c r="B94" s="22" t="s">
        <v>16</v>
      </c>
      <c r="C94" s="20" t="s">
        <v>316</v>
      </c>
      <c r="D94" s="20" t="s">
        <v>17</v>
      </c>
      <c r="E94" s="20"/>
      <c r="F94" s="49">
        <f>F95</f>
        <v>54046</v>
      </c>
      <c r="G94" s="50"/>
      <c r="H94" s="50"/>
      <c r="I94" s="49">
        <f>I95</f>
        <v>0</v>
      </c>
      <c r="J94" s="55">
        <f t="shared" si="1"/>
        <v>0</v>
      </c>
      <c r="K94" s="18"/>
      <c r="L94" s="18"/>
      <c r="M94" s="18"/>
    </row>
    <row r="95" spans="1:13" ht="37.5" customHeight="1">
      <c r="A95" s="16" t="s">
        <v>152</v>
      </c>
      <c r="B95" s="22" t="s">
        <v>63</v>
      </c>
      <c r="C95" s="20" t="s">
        <v>316</v>
      </c>
      <c r="D95" s="20" t="s">
        <v>17</v>
      </c>
      <c r="E95" s="20" t="s">
        <v>18</v>
      </c>
      <c r="F95" s="49">
        <f>F96</f>
        <v>54046</v>
      </c>
      <c r="G95" s="50"/>
      <c r="H95" s="50"/>
      <c r="I95" s="49">
        <f>I96</f>
        <v>0</v>
      </c>
      <c r="J95" s="55">
        <f t="shared" si="1"/>
        <v>0</v>
      </c>
      <c r="K95" s="18"/>
      <c r="L95" s="18"/>
      <c r="M95" s="18"/>
    </row>
    <row r="96" spans="1:13" ht="37.5" customHeight="1">
      <c r="A96" s="16" t="s">
        <v>153</v>
      </c>
      <c r="B96" s="22" t="s">
        <v>34</v>
      </c>
      <c r="C96" s="20" t="s">
        <v>316</v>
      </c>
      <c r="D96" s="20" t="s">
        <v>17</v>
      </c>
      <c r="E96" s="20" t="s">
        <v>33</v>
      </c>
      <c r="F96" s="49">
        <v>54046</v>
      </c>
      <c r="G96" s="50"/>
      <c r="H96" s="50"/>
      <c r="I96" s="49">
        <v>0</v>
      </c>
      <c r="J96" s="55">
        <f t="shared" si="1"/>
        <v>0</v>
      </c>
      <c r="K96" s="18"/>
      <c r="L96" s="18"/>
      <c r="M96" s="18"/>
    </row>
    <row r="97" spans="1:13" ht="72.75" customHeight="1">
      <c r="A97" s="16" t="s">
        <v>287</v>
      </c>
      <c r="B97" s="31" t="s">
        <v>252</v>
      </c>
      <c r="C97" s="20" t="s">
        <v>317</v>
      </c>
      <c r="D97" s="20"/>
      <c r="E97" s="20"/>
      <c r="F97" s="49">
        <f>F98</f>
        <v>2954</v>
      </c>
      <c r="G97" s="50"/>
      <c r="H97" s="50"/>
      <c r="I97" s="49">
        <f>I98</f>
        <v>0</v>
      </c>
      <c r="J97" s="55">
        <f t="shared" si="1"/>
        <v>0</v>
      </c>
      <c r="K97" s="18"/>
      <c r="L97" s="18"/>
      <c r="M97" s="18"/>
    </row>
    <row r="98" spans="1:13" ht="39.75" customHeight="1">
      <c r="A98" s="16" t="s">
        <v>288</v>
      </c>
      <c r="B98" s="22" t="s">
        <v>14</v>
      </c>
      <c r="C98" s="20" t="s">
        <v>317</v>
      </c>
      <c r="D98" s="20" t="s">
        <v>15</v>
      </c>
      <c r="E98" s="20"/>
      <c r="F98" s="49">
        <f>F99</f>
        <v>2954</v>
      </c>
      <c r="G98" s="50"/>
      <c r="H98" s="50"/>
      <c r="I98" s="49">
        <f>I99</f>
        <v>0</v>
      </c>
      <c r="J98" s="55">
        <f t="shared" si="1"/>
        <v>0</v>
      </c>
      <c r="K98" s="18"/>
      <c r="L98" s="18"/>
      <c r="M98" s="18"/>
    </row>
    <row r="99" spans="1:13" ht="38.25" customHeight="1">
      <c r="A99" s="16" t="s">
        <v>289</v>
      </c>
      <c r="B99" s="22" t="s">
        <v>16</v>
      </c>
      <c r="C99" s="20" t="s">
        <v>317</v>
      </c>
      <c r="D99" s="20" t="s">
        <v>17</v>
      </c>
      <c r="E99" s="20"/>
      <c r="F99" s="49">
        <f>F100</f>
        <v>2954</v>
      </c>
      <c r="G99" s="50"/>
      <c r="H99" s="50"/>
      <c r="I99" s="49">
        <f>I100</f>
        <v>0</v>
      </c>
      <c r="J99" s="55">
        <f t="shared" si="1"/>
        <v>0</v>
      </c>
      <c r="K99" s="18"/>
      <c r="L99" s="18"/>
      <c r="M99" s="18"/>
    </row>
    <row r="100" spans="1:13" ht="23.25" customHeight="1">
      <c r="A100" s="16" t="s">
        <v>290</v>
      </c>
      <c r="B100" s="22" t="s">
        <v>63</v>
      </c>
      <c r="C100" s="20" t="s">
        <v>317</v>
      </c>
      <c r="D100" s="20" t="s">
        <v>17</v>
      </c>
      <c r="E100" s="20" t="s">
        <v>18</v>
      </c>
      <c r="F100" s="49">
        <f>F101</f>
        <v>2954</v>
      </c>
      <c r="G100" s="50"/>
      <c r="H100" s="50"/>
      <c r="I100" s="49">
        <f>I101</f>
        <v>0</v>
      </c>
      <c r="J100" s="55">
        <f t="shared" si="1"/>
        <v>0</v>
      </c>
      <c r="K100" s="18"/>
      <c r="L100" s="18"/>
      <c r="M100" s="18"/>
    </row>
    <row r="101" spans="1:13" ht="24" customHeight="1">
      <c r="A101" s="16" t="s">
        <v>291</v>
      </c>
      <c r="B101" s="22" t="s">
        <v>34</v>
      </c>
      <c r="C101" s="20" t="s">
        <v>317</v>
      </c>
      <c r="D101" s="20" t="s">
        <v>17</v>
      </c>
      <c r="E101" s="20" t="s">
        <v>33</v>
      </c>
      <c r="F101" s="49">
        <v>2954</v>
      </c>
      <c r="G101" s="50"/>
      <c r="H101" s="50"/>
      <c r="I101" s="49">
        <v>0</v>
      </c>
      <c r="J101" s="55">
        <f t="shared" si="1"/>
        <v>0</v>
      </c>
      <c r="K101" s="18"/>
      <c r="L101" s="18"/>
      <c r="M101" s="18"/>
    </row>
    <row r="102" spans="1:13" ht="39.75" customHeight="1">
      <c r="A102" s="16" t="s">
        <v>154</v>
      </c>
      <c r="B102" s="33" t="s">
        <v>265</v>
      </c>
      <c r="C102" s="20" t="s">
        <v>266</v>
      </c>
      <c r="D102" s="20"/>
      <c r="E102" s="20"/>
      <c r="F102" s="49">
        <f>F103</f>
        <v>405678</v>
      </c>
      <c r="G102" s="49"/>
      <c r="H102" s="49"/>
      <c r="I102" s="55">
        <f>I103</f>
        <v>0</v>
      </c>
      <c r="J102" s="55">
        <f t="shared" si="1"/>
        <v>0</v>
      </c>
      <c r="K102" s="18"/>
      <c r="L102" s="18"/>
      <c r="M102" s="18"/>
    </row>
    <row r="103" spans="1:13" ht="45" customHeight="1">
      <c r="A103" s="16" t="s">
        <v>155</v>
      </c>
      <c r="B103" s="22" t="s">
        <v>14</v>
      </c>
      <c r="C103" s="20" t="s">
        <v>266</v>
      </c>
      <c r="D103" s="20" t="s">
        <v>15</v>
      </c>
      <c r="E103" s="20"/>
      <c r="F103" s="49">
        <f>F104</f>
        <v>405678</v>
      </c>
      <c r="G103" s="49"/>
      <c r="H103" s="49"/>
      <c r="I103" s="55">
        <f>I104</f>
        <v>0</v>
      </c>
      <c r="J103" s="55">
        <f t="shared" si="1"/>
        <v>0</v>
      </c>
      <c r="K103" s="18"/>
      <c r="L103" s="18"/>
      <c r="M103" s="18"/>
    </row>
    <row r="104" spans="1:13" ht="43.5" customHeight="1">
      <c r="A104" s="16" t="s">
        <v>156</v>
      </c>
      <c r="B104" s="22" t="s">
        <v>16</v>
      </c>
      <c r="C104" s="20" t="s">
        <v>266</v>
      </c>
      <c r="D104" s="20" t="s">
        <v>17</v>
      </c>
      <c r="E104" s="20"/>
      <c r="F104" s="49">
        <f>F105</f>
        <v>405678</v>
      </c>
      <c r="G104" s="49"/>
      <c r="H104" s="49"/>
      <c r="I104" s="55">
        <f>I105</f>
        <v>0</v>
      </c>
      <c r="J104" s="55">
        <f t="shared" si="1"/>
        <v>0</v>
      </c>
      <c r="K104" s="18"/>
      <c r="L104" s="18"/>
      <c r="M104" s="18"/>
    </row>
    <row r="105" spans="1:13" ht="33.75" customHeight="1">
      <c r="A105" s="16" t="s">
        <v>157</v>
      </c>
      <c r="B105" s="22" t="s">
        <v>63</v>
      </c>
      <c r="C105" s="20" t="s">
        <v>266</v>
      </c>
      <c r="D105" s="20" t="s">
        <v>17</v>
      </c>
      <c r="E105" s="20" t="s">
        <v>18</v>
      </c>
      <c r="F105" s="49">
        <f>F106</f>
        <v>405678</v>
      </c>
      <c r="G105" s="49"/>
      <c r="H105" s="49"/>
      <c r="I105" s="55">
        <f>I106</f>
        <v>0</v>
      </c>
      <c r="J105" s="55">
        <f t="shared" si="1"/>
        <v>0</v>
      </c>
      <c r="K105" s="18"/>
      <c r="L105" s="18"/>
      <c r="M105" s="18"/>
    </row>
    <row r="106" spans="1:13" ht="32.25" customHeight="1">
      <c r="A106" s="16" t="s">
        <v>158</v>
      </c>
      <c r="B106" s="22" t="s">
        <v>34</v>
      </c>
      <c r="C106" s="20" t="s">
        <v>266</v>
      </c>
      <c r="D106" s="20" t="s">
        <v>17</v>
      </c>
      <c r="E106" s="20" t="s">
        <v>33</v>
      </c>
      <c r="F106" s="49">
        <v>405678</v>
      </c>
      <c r="G106" s="49"/>
      <c r="H106" s="49"/>
      <c r="I106" s="55">
        <v>0</v>
      </c>
      <c r="J106" s="55">
        <f t="shared" si="1"/>
        <v>0</v>
      </c>
      <c r="K106" s="18"/>
      <c r="L106" s="18"/>
      <c r="M106" s="18"/>
    </row>
    <row r="107" spans="1:13" ht="42" hidden="1" customHeight="1">
      <c r="A107" s="16"/>
      <c r="B107" s="33" t="s">
        <v>267</v>
      </c>
      <c r="C107" s="20" t="s">
        <v>206</v>
      </c>
      <c r="D107" s="20"/>
      <c r="E107" s="20"/>
      <c r="F107" s="34">
        <f>F108</f>
        <v>0</v>
      </c>
      <c r="G107" s="34">
        <f t="shared" ref="G107:I108" si="2">G108</f>
        <v>0</v>
      </c>
      <c r="H107" s="34">
        <f t="shared" si="2"/>
        <v>0</v>
      </c>
      <c r="I107" s="34">
        <f t="shared" si="2"/>
        <v>0</v>
      </c>
      <c r="J107" s="55" t="e">
        <f t="shared" si="1"/>
        <v>#DIV/0!</v>
      </c>
      <c r="K107" s="18"/>
      <c r="L107" s="18"/>
      <c r="M107" s="18"/>
    </row>
    <row r="108" spans="1:13" ht="45.75" hidden="1" customHeight="1">
      <c r="A108" s="16"/>
      <c r="B108" s="22" t="s">
        <v>14</v>
      </c>
      <c r="C108" s="20" t="s">
        <v>206</v>
      </c>
      <c r="D108" s="20" t="s">
        <v>15</v>
      </c>
      <c r="E108" s="20"/>
      <c r="F108" s="34">
        <f>F109</f>
        <v>0</v>
      </c>
      <c r="G108" s="34">
        <f t="shared" si="2"/>
        <v>0</v>
      </c>
      <c r="H108" s="34">
        <f t="shared" si="2"/>
        <v>0</v>
      </c>
      <c r="I108" s="34">
        <f t="shared" si="2"/>
        <v>0</v>
      </c>
      <c r="J108" s="55" t="e">
        <f t="shared" si="1"/>
        <v>#DIV/0!</v>
      </c>
      <c r="K108" s="18"/>
      <c r="L108" s="18"/>
      <c r="M108" s="18"/>
    </row>
    <row r="109" spans="1:13" ht="44.25" hidden="1" customHeight="1">
      <c r="A109" s="16"/>
      <c r="B109" s="22" t="s">
        <v>16</v>
      </c>
      <c r="C109" s="20" t="s">
        <v>206</v>
      </c>
      <c r="D109" s="20" t="s">
        <v>17</v>
      </c>
      <c r="E109" s="20"/>
      <c r="F109" s="34">
        <f>F110</f>
        <v>0</v>
      </c>
      <c r="G109" s="39"/>
      <c r="H109" s="39"/>
      <c r="I109" s="57">
        <f>I110</f>
        <v>0</v>
      </c>
      <c r="J109" s="55" t="e">
        <f t="shared" si="1"/>
        <v>#DIV/0!</v>
      </c>
      <c r="K109" s="18"/>
      <c r="L109" s="18"/>
      <c r="M109" s="18"/>
    </row>
    <row r="110" spans="1:13" ht="18.75" hidden="1">
      <c r="A110" s="16"/>
      <c r="B110" s="22" t="s">
        <v>63</v>
      </c>
      <c r="C110" s="20" t="s">
        <v>206</v>
      </c>
      <c r="D110" s="20" t="s">
        <v>17</v>
      </c>
      <c r="E110" s="20" t="s">
        <v>18</v>
      </c>
      <c r="F110" s="34">
        <f>F111</f>
        <v>0</v>
      </c>
      <c r="G110" s="39"/>
      <c r="H110" s="39"/>
      <c r="I110" s="57">
        <f>I111</f>
        <v>0</v>
      </c>
      <c r="J110" s="55" t="e">
        <f t="shared" si="1"/>
        <v>#DIV/0!</v>
      </c>
      <c r="K110" s="18"/>
      <c r="L110" s="18"/>
      <c r="M110" s="18"/>
    </row>
    <row r="111" spans="1:13" ht="33.75" hidden="1" customHeight="1">
      <c r="A111" s="16"/>
      <c r="B111" s="22" t="s">
        <v>34</v>
      </c>
      <c r="C111" s="20" t="s">
        <v>206</v>
      </c>
      <c r="D111" s="20" t="s">
        <v>17</v>
      </c>
      <c r="E111" s="20" t="s">
        <v>33</v>
      </c>
      <c r="F111" s="34">
        <v>0</v>
      </c>
      <c r="G111" s="39"/>
      <c r="H111" s="39"/>
      <c r="I111" s="57">
        <v>0</v>
      </c>
      <c r="J111" s="55" t="e">
        <f t="shared" si="1"/>
        <v>#DIV/0!</v>
      </c>
      <c r="K111" s="18"/>
      <c r="L111" s="18"/>
      <c r="M111" s="18"/>
    </row>
    <row r="112" spans="1:13" ht="43.5" customHeight="1">
      <c r="A112" s="16" t="s">
        <v>159</v>
      </c>
      <c r="B112" s="33" t="s">
        <v>268</v>
      </c>
      <c r="C112" s="20" t="s">
        <v>270</v>
      </c>
      <c r="D112" s="20"/>
      <c r="E112" s="20"/>
      <c r="F112" s="34">
        <f>F113</f>
        <v>27940</v>
      </c>
      <c r="G112" s="34">
        <f t="shared" ref="G112:I113" si="3">G113</f>
        <v>0</v>
      </c>
      <c r="H112" s="34">
        <f t="shared" si="3"/>
        <v>0</v>
      </c>
      <c r="I112" s="34">
        <f t="shared" si="3"/>
        <v>0</v>
      </c>
      <c r="J112" s="55">
        <f t="shared" si="1"/>
        <v>0</v>
      </c>
      <c r="K112" s="18"/>
      <c r="L112" s="18"/>
      <c r="M112" s="18"/>
    </row>
    <row r="113" spans="1:13" ht="45" customHeight="1">
      <c r="A113" s="16" t="s">
        <v>160</v>
      </c>
      <c r="B113" s="22" t="s">
        <v>14</v>
      </c>
      <c r="C113" s="20" t="s">
        <v>270</v>
      </c>
      <c r="D113" s="20" t="s">
        <v>15</v>
      </c>
      <c r="E113" s="20"/>
      <c r="F113" s="34">
        <f>F114</f>
        <v>27940</v>
      </c>
      <c r="G113" s="34">
        <f t="shared" si="3"/>
        <v>0</v>
      </c>
      <c r="H113" s="34">
        <f t="shared" si="3"/>
        <v>0</v>
      </c>
      <c r="I113" s="34">
        <f t="shared" si="3"/>
        <v>0</v>
      </c>
      <c r="J113" s="55">
        <f t="shared" si="1"/>
        <v>0</v>
      </c>
      <c r="K113" s="18"/>
      <c r="L113" s="18"/>
      <c r="M113" s="18"/>
    </row>
    <row r="114" spans="1:13" ht="42" customHeight="1">
      <c r="A114" s="16" t="s">
        <v>161</v>
      </c>
      <c r="B114" s="22" t="s">
        <v>16</v>
      </c>
      <c r="C114" s="20" t="s">
        <v>270</v>
      </c>
      <c r="D114" s="20" t="s">
        <v>17</v>
      </c>
      <c r="E114" s="20"/>
      <c r="F114" s="34">
        <f>F115</f>
        <v>27940</v>
      </c>
      <c r="G114" s="39"/>
      <c r="H114" s="39"/>
      <c r="I114" s="57">
        <f>I115</f>
        <v>0</v>
      </c>
      <c r="J114" s="55">
        <f t="shared" si="1"/>
        <v>0</v>
      </c>
      <c r="K114" s="18"/>
      <c r="L114" s="18"/>
      <c r="M114" s="18"/>
    </row>
    <row r="115" spans="1:13" ht="21.75" customHeight="1">
      <c r="A115" s="16" t="s">
        <v>162</v>
      </c>
      <c r="B115" s="22" t="s">
        <v>63</v>
      </c>
      <c r="C115" s="20" t="s">
        <v>270</v>
      </c>
      <c r="D115" s="20" t="s">
        <v>17</v>
      </c>
      <c r="E115" s="20" t="s">
        <v>18</v>
      </c>
      <c r="F115" s="34">
        <f>F116</f>
        <v>27940</v>
      </c>
      <c r="G115" s="39"/>
      <c r="H115" s="39"/>
      <c r="I115" s="57">
        <v>0</v>
      </c>
      <c r="J115" s="55">
        <f t="shared" si="1"/>
        <v>0</v>
      </c>
      <c r="K115" s="18"/>
      <c r="L115" s="18"/>
      <c r="M115" s="18"/>
    </row>
    <row r="116" spans="1:13" ht="24" customHeight="1">
      <c r="A116" s="16" t="s">
        <v>163</v>
      </c>
      <c r="B116" s="22" t="s">
        <v>34</v>
      </c>
      <c r="C116" s="20" t="s">
        <v>270</v>
      </c>
      <c r="D116" s="20" t="s">
        <v>17</v>
      </c>
      <c r="E116" s="20" t="s">
        <v>33</v>
      </c>
      <c r="F116" s="34">
        <v>27940</v>
      </c>
      <c r="G116" s="39"/>
      <c r="H116" s="39"/>
      <c r="I116" s="57">
        <v>0</v>
      </c>
      <c r="J116" s="55">
        <f t="shared" si="1"/>
        <v>0</v>
      </c>
      <c r="K116" s="18"/>
      <c r="L116" s="18"/>
      <c r="M116" s="18"/>
    </row>
    <row r="117" spans="1:13" ht="56.25" customHeight="1">
      <c r="A117" s="16" t="s">
        <v>164</v>
      </c>
      <c r="B117" s="35" t="s">
        <v>323</v>
      </c>
      <c r="C117" s="20" t="s">
        <v>322</v>
      </c>
      <c r="D117" s="20"/>
      <c r="E117" s="20"/>
      <c r="F117" s="34">
        <f>F118</f>
        <v>19000</v>
      </c>
      <c r="G117" s="34">
        <f t="shared" ref="G117:I118" si="4">G118</f>
        <v>0</v>
      </c>
      <c r="H117" s="34">
        <f t="shared" si="4"/>
        <v>0</v>
      </c>
      <c r="I117" s="34">
        <f t="shared" si="4"/>
        <v>0</v>
      </c>
      <c r="J117" s="55">
        <f t="shared" si="1"/>
        <v>0</v>
      </c>
      <c r="K117" s="18"/>
      <c r="L117" s="18"/>
      <c r="M117" s="18"/>
    </row>
    <row r="118" spans="1:13" ht="24" customHeight="1">
      <c r="A118" s="16" t="s">
        <v>165</v>
      </c>
      <c r="B118" s="22" t="s">
        <v>14</v>
      </c>
      <c r="C118" s="20" t="s">
        <v>322</v>
      </c>
      <c r="D118" s="20" t="s">
        <v>15</v>
      </c>
      <c r="E118" s="20"/>
      <c r="F118" s="34">
        <f>F119</f>
        <v>19000</v>
      </c>
      <c r="G118" s="34">
        <f t="shared" si="4"/>
        <v>0</v>
      </c>
      <c r="H118" s="34">
        <f t="shared" si="4"/>
        <v>0</v>
      </c>
      <c r="I118" s="34">
        <f t="shared" si="4"/>
        <v>0</v>
      </c>
      <c r="J118" s="55">
        <f t="shared" si="1"/>
        <v>0</v>
      </c>
      <c r="K118" s="18"/>
      <c r="L118" s="18"/>
      <c r="M118" s="18"/>
    </row>
    <row r="119" spans="1:13" ht="24" customHeight="1">
      <c r="A119" s="16" t="s">
        <v>166</v>
      </c>
      <c r="B119" s="22" t="s">
        <v>16</v>
      </c>
      <c r="C119" s="20" t="s">
        <v>322</v>
      </c>
      <c r="D119" s="20" t="s">
        <v>17</v>
      </c>
      <c r="E119" s="20"/>
      <c r="F119" s="34">
        <f>F120</f>
        <v>19000</v>
      </c>
      <c r="G119" s="39"/>
      <c r="H119" s="39"/>
      <c r="I119" s="57">
        <f>I120</f>
        <v>0</v>
      </c>
      <c r="J119" s="55">
        <f t="shared" si="1"/>
        <v>0</v>
      </c>
      <c r="K119" s="18"/>
      <c r="L119" s="18"/>
      <c r="M119" s="18"/>
    </row>
    <row r="120" spans="1:13" ht="24" customHeight="1">
      <c r="A120" s="16" t="s">
        <v>167</v>
      </c>
      <c r="B120" s="22" t="s">
        <v>63</v>
      </c>
      <c r="C120" s="20" t="s">
        <v>322</v>
      </c>
      <c r="D120" s="20" t="s">
        <v>17</v>
      </c>
      <c r="E120" s="20" t="s">
        <v>18</v>
      </c>
      <c r="F120" s="34">
        <f>F121</f>
        <v>19000</v>
      </c>
      <c r="G120" s="39"/>
      <c r="H120" s="39"/>
      <c r="I120" s="57">
        <f>I121</f>
        <v>0</v>
      </c>
      <c r="J120" s="55">
        <f t="shared" si="1"/>
        <v>0</v>
      </c>
      <c r="K120" s="18"/>
      <c r="L120" s="18"/>
      <c r="M120" s="18"/>
    </row>
    <row r="121" spans="1:13" ht="24" customHeight="1">
      <c r="A121" s="16" t="s">
        <v>176</v>
      </c>
      <c r="B121" s="22" t="s">
        <v>34</v>
      </c>
      <c r="C121" s="20" t="s">
        <v>322</v>
      </c>
      <c r="D121" s="20" t="s">
        <v>17</v>
      </c>
      <c r="E121" s="20" t="s">
        <v>33</v>
      </c>
      <c r="F121" s="34">
        <v>19000</v>
      </c>
      <c r="G121" s="39"/>
      <c r="H121" s="39"/>
      <c r="I121" s="57">
        <v>0</v>
      </c>
      <c r="J121" s="55">
        <f t="shared" si="1"/>
        <v>0</v>
      </c>
      <c r="K121" s="18"/>
      <c r="L121" s="18"/>
      <c r="M121" s="18"/>
    </row>
    <row r="122" spans="1:13" ht="98.25" customHeight="1">
      <c r="A122" s="16" t="s">
        <v>177</v>
      </c>
      <c r="B122" s="22" t="s">
        <v>324</v>
      </c>
      <c r="C122" s="20" t="s">
        <v>325</v>
      </c>
      <c r="D122" s="20"/>
      <c r="E122" s="20"/>
      <c r="F122" s="34">
        <f>F123</f>
        <v>5000</v>
      </c>
      <c r="G122" s="34">
        <f t="shared" ref="G122:I123" si="5">G123</f>
        <v>0</v>
      </c>
      <c r="H122" s="34">
        <f t="shared" si="5"/>
        <v>0</v>
      </c>
      <c r="I122" s="34">
        <f t="shared" si="5"/>
        <v>0</v>
      </c>
      <c r="J122" s="55">
        <f t="shared" si="1"/>
        <v>0</v>
      </c>
      <c r="K122" s="18"/>
      <c r="L122" s="18"/>
      <c r="M122" s="18"/>
    </row>
    <row r="123" spans="1:13" ht="24" customHeight="1">
      <c r="A123" s="16" t="s">
        <v>178</v>
      </c>
      <c r="B123" s="22" t="s">
        <v>14</v>
      </c>
      <c r="C123" s="20" t="s">
        <v>325</v>
      </c>
      <c r="D123" s="20" t="s">
        <v>15</v>
      </c>
      <c r="E123" s="20"/>
      <c r="F123" s="34">
        <f>F124</f>
        <v>5000</v>
      </c>
      <c r="G123" s="34">
        <f t="shared" si="5"/>
        <v>0</v>
      </c>
      <c r="H123" s="34">
        <f t="shared" si="5"/>
        <v>0</v>
      </c>
      <c r="I123" s="34">
        <f t="shared" si="5"/>
        <v>0</v>
      </c>
      <c r="J123" s="55">
        <f t="shared" si="1"/>
        <v>0</v>
      </c>
      <c r="K123" s="18"/>
      <c r="L123" s="18"/>
      <c r="M123" s="18"/>
    </row>
    <row r="124" spans="1:13" ht="24" customHeight="1">
      <c r="A124" s="16" t="s">
        <v>179</v>
      </c>
      <c r="B124" s="22" t="s">
        <v>16</v>
      </c>
      <c r="C124" s="20" t="s">
        <v>325</v>
      </c>
      <c r="D124" s="20" t="s">
        <v>17</v>
      </c>
      <c r="E124" s="20"/>
      <c r="F124" s="34">
        <f>F125</f>
        <v>5000</v>
      </c>
      <c r="G124" s="39"/>
      <c r="H124" s="39"/>
      <c r="I124" s="57">
        <f>I125</f>
        <v>0</v>
      </c>
      <c r="J124" s="55">
        <f t="shared" si="1"/>
        <v>0</v>
      </c>
      <c r="K124" s="18"/>
      <c r="L124" s="18"/>
      <c r="M124" s="18"/>
    </row>
    <row r="125" spans="1:13" ht="24" customHeight="1">
      <c r="A125" s="16" t="s">
        <v>11</v>
      </c>
      <c r="B125" s="22" t="s">
        <v>63</v>
      </c>
      <c r="C125" s="20" t="s">
        <v>325</v>
      </c>
      <c r="D125" s="20" t="s">
        <v>17</v>
      </c>
      <c r="E125" s="20" t="s">
        <v>18</v>
      </c>
      <c r="F125" s="34">
        <f>F126</f>
        <v>5000</v>
      </c>
      <c r="G125" s="39"/>
      <c r="H125" s="39"/>
      <c r="I125" s="57">
        <f>I126</f>
        <v>0</v>
      </c>
      <c r="J125" s="55">
        <f t="shared" si="1"/>
        <v>0</v>
      </c>
      <c r="K125" s="18"/>
      <c r="L125" s="18"/>
      <c r="M125" s="18"/>
    </row>
    <row r="126" spans="1:13" ht="24" customHeight="1">
      <c r="A126" s="16" t="s">
        <v>180</v>
      </c>
      <c r="B126" s="22" t="s">
        <v>34</v>
      </c>
      <c r="C126" s="20" t="s">
        <v>325</v>
      </c>
      <c r="D126" s="20" t="s">
        <v>17</v>
      </c>
      <c r="E126" s="20" t="s">
        <v>33</v>
      </c>
      <c r="F126" s="34">
        <v>5000</v>
      </c>
      <c r="G126" s="39"/>
      <c r="H126" s="39"/>
      <c r="I126" s="57">
        <v>0</v>
      </c>
      <c r="J126" s="55">
        <f t="shared" si="1"/>
        <v>0</v>
      </c>
      <c r="K126" s="18"/>
      <c r="L126" s="18"/>
      <c r="M126" s="18"/>
    </row>
    <row r="127" spans="1:13" ht="21.75" customHeight="1">
      <c r="A127" s="16" t="s">
        <v>181</v>
      </c>
      <c r="B127" s="33" t="s">
        <v>269</v>
      </c>
      <c r="C127" s="20" t="s">
        <v>271</v>
      </c>
      <c r="D127" s="20"/>
      <c r="E127" s="20"/>
      <c r="F127" s="34">
        <f>F128</f>
        <v>5000</v>
      </c>
      <c r="G127" s="34">
        <f t="shared" ref="G127:I128" si="6">G128</f>
        <v>0</v>
      </c>
      <c r="H127" s="34">
        <f t="shared" si="6"/>
        <v>0</v>
      </c>
      <c r="I127" s="34">
        <f t="shared" si="6"/>
        <v>0</v>
      </c>
      <c r="J127" s="55">
        <f t="shared" si="1"/>
        <v>0</v>
      </c>
      <c r="K127" s="18"/>
      <c r="L127" s="18"/>
      <c r="M127" s="18"/>
    </row>
    <row r="128" spans="1:13" ht="41.25" customHeight="1">
      <c r="A128" s="16" t="s">
        <v>182</v>
      </c>
      <c r="B128" s="22" t="s">
        <v>14</v>
      </c>
      <c r="C128" s="20" t="s">
        <v>271</v>
      </c>
      <c r="D128" s="20" t="s">
        <v>15</v>
      </c>
      <c r="E128" s="20"/>
      <c r="F128" s="34">
        <f>F129</f>
        <v>5000</v>
      </c>
      <c r="G128" s="34">
        <f t="shared" si="6"/>
        <v>0</v>
      </c>
      <c r="H128" s="34">
        <f t="shared" si="6"/>
        <v>0</v>
      </c>
      <c r="I128" s="34">
        <f t="shared" si="6"/>
        <v>0</v>
      </c>
      <c r="J128" s="55">
        <f t="shared" si="1"/>
        <v>0</v>
      </c>
      <c r="K128" s="18"/>
      <c r="L128" s="18"/>
      <c r="M128" s="18"/>
    </row>
    <row r="129" spans="1:13" ht="39.75" customHeight="1">
      <c r="A129" s="16" t="s">
        <v>183</v>
      </c>
      <c r="B129" s="22" t="s">
        <v>16</v>
      </c>
      <c r="C129" s="20" t="s">
        <v>271</v>
      </c>
      <c r="D129" s="20" t="s">
        <v>17</v>
      </c>
      <c r="E129" s="20"/>
      <c r="F129" s="34">
        <f>F130</f>
        <v>5000</v>
      </c>
      <c r="G129" s="39"/>
      <c r="H129" s="39"/>
      <c r="I129" s="57">
        <f>I130</f>
        <v>0</v>
      </c>
      <c r="J129" s="55">
        <f t="shared" si="1"/>
        <v>0</v>
      </c>
      <c r="K129" s="18"/>
      <c r="L129" s="18"/>
      <c r="M129" s="18"/>
    </row>
    <row r="130" spans="1:13" ht="21" customHeight="1">
      <c r="A130" s="16" t="s">
        <v>184</v>
      </c>
      <c r="B130" s="22" t="s">
        <v>58</v>
      </c>
      <c r="C130" s="20" t="s">
        <v>271</v>
      </c>
      <c r="D130" s="20" t="s">
        <v>17</v>
      </c>
      <c r="E130" s="20" t="s">
        <v>23</v>
      </c>
      <c r="F130" s="34">
        <f>F131</f>
        <v>5000</v>
      </c>
      <c r="G130" s="39"/>
      <c r="H130" s="39"/>
      <c r="I130" s="57">
        <f>I131</f>
        <v>0</v>
      </c>
      <c r="J130" s="55">
        <f t="shared" si="1"/>
        <v>0</v>
      </c>
      <c r="K130" s="18"/>
      <c r="L130" s="18"/>
      <c r="M130" s="18"/>
    </row>
    <row r="131" spans="1:13" ht="21" customHeight="1">
      <c r="A131" s="16" t="s">
        <v>185</v>
      </c>
      <c r="B131" s="22" t="s">
        <v>25</v>
      </c>
      <c r="C131" s="20" t="s">
        <v>271</v>
      </c>
      <c r="D131" s="20" t="s">
        <v>17</v>
      </c>
      <c r="E131" s="20" t="s">
        <v>24</v>
      </c>
      <c r="F131" s="34">
        <v>5000</v>
      </c>
      <c r="G131" s="39"/>
      <c r="H131" s="39"/>
      <c r="I131" s="57">
        <v>0</v>
      </c>
      <c r="J131" s="55">
        <f t="shared" si="1"/>
        <v>0</v>
      </c>
      <c r="K131" s="18"/>
      <c r="L131" s="18"/>
      <c r="M131" s="18"/>
    </row>
    <row r="132" spans="1:13" ht="36.75" customHeight="1">
      <c r="A132" s="16" t="s">
        <v>186</v>
      </c>
      <c r="B132" s="23" t="s">
        <v>286</v>
      </c>
      <c r="C132" s="20" t="s">
        <v>207</v>
      </c>
      <c r="D132" s="20"/>
      <c r="E132" s="20"/>
      <c r="F132" s="49">
        <f>F133+F148+F153+F143</f>
        <v>106760</v>
      </c>
      <c r="G132" s="49">
        <f>G133+G148+G153</f>
        <v>0</v>
      </c>
      <c r="H132" s="49">
        <f>H133+H148+H153</f>
        <v>0</v>
      </c>
      <c r="I132" s="49">
        <f>I133+I148+I153+I143</f>
        <v>40060</v>
      </c>
      <c r="J132" s="55">
        <f t="shared" si="1"/>
        <v>37.523417010116148</v>
      </c>
      <c r="K132" s="18"/>
      <c r="L132" s="18"/>
      <c r="M132" s="18"/>
    </row>
    <row r="133" spans="1:13" ht="22.5" customHeight="1">
      <c r="A133" s="16" t="s">
        <v>187</v>
      </c>
      <c r="B133" s="31" t="s">
        <v>66</v>
      </c>
      <c r="C133" s="20" t="s">
        <v>208</v>
      </c>
      <c r="D133" s="20"/>
      <c r="E133" s="20"/>
      <c r="F133" s="49">
        <f>F134</f>
        <v>6000</v>
      </c>
      <c r="G133" s="50"/>
      <c r="H133" s="50"/>
      <c r="I133" s="55">
        <f>I134</f>
        <v>0</v>
      </c>
      <c r="J133" s="55">
        <f t="shared" si="1"/>
        <v>0</v>
      </c>
      <c r="K133" s="18"/>
      <c r="L133" s="18"/>
      <c r="M133" s="18"/>
    </row>
    <row r="134" spans="1:13" ht="36" customHeight="1">
      <c r="A134" s="16" t="s">
        <v>188</v>
      </c>
      <c r="B134" s="22" t="s">
        <v>19</v>
      </c>
      <c r="C134" s="20" t="s">
        <v>208</v>
      </c>
      <c r="D134" s="20" t="s">
        <v>20</v>
      </c>
      <c r="E134" s="20"/>
      <c r="F134" s="49">
        <f>F135</f>
        <v>6000</v>
      </c>
      <c r="G134" s="50"/>
      <c r="H134" s="50"/>
      <c r="I134" s="55">
        <f>I135</f>
        <v>0</v>
      </c>
      <c r="J134" s="55">
        <f t="shared" si="1"/>
        <v>0</v>
      </c>
      <c r="K134" s="18"/>
      <c r="L134" s="18"/>
      <c r="M134" s="18"/>
    </row>
    <row r="135" spans="1:13" ht="34.5" customHeight="1">
      <c r="A135" s="16" t="s">
        <v>189</v>
      </c>
      <c r="B135" s="22" t="s">
        <v>253</v>
      </c>
      <c r="C135" s="20" t="s">
        <v>208</v>
      </c>
      <c r="D135" s="20" t="s">
        <v>194</v>
      </c>
      <c r="E135" s="20"/>
      <c r="F135" s="49">
        <f>F136</f>
        <v>6000</v>
      </c>
      <c r="G135" s="50"/>
      <c r="H135" s="50"/>
      <c r="I135" s="55">
        <f>I136</f>
        <v>0</v>
      </c>
      <c r="J135" s="55">
        <f t="shared" si="1"/>
        <v>0</v>
      </c>
      <c r="K135" s="18"/>
      <c r="L135" s="18"/>
      <c r="M135" s="18"/>
    </row>
    <row r="136" spans="1:13" ht="18" customHeight="1">
      <c r="A136" s="16" t="s">
        <v>190</v>
      </c>
      <c r="B136" s="22" t="s">
        <v>21</v>
      </c>
      <c r="C136" s="20" t="s">
        <v>208</v>
      </c>
      <c r="D136" s="20" t="s">
        <v>194</v>
      </c>
      <c r="E136" s="20" t="s">
        <v>22</v>
      </c>
      <c r="F136" s="49">
        <f>F137</f>
        <v>6000</v>
      </c>
      <c r="G136" s="50"/>
      <c r="H136" s="50"/>
      <c r="I136" s="55">
        <f>I137</f>
        <v>0</v>
      </c>
      <c r="J136" s="55">
        <f t="shared" si="1"/>
        <v>0</v>
      </c>
      <c r="K136" s="18"/>
      <c r="L136" s="18"/>
      <c r="M136" s="18"/>
    </row>
    <row r="137" spans="1:13" ht="18.75" customHeight="1">
      <c r="A137" s="16" t="s">
        <v>191</v>
      </c>
      <c r="B137" s="22" t="s">
        <v>29</v>
      </c>
      <c r="C137" s="20" t="s">
        <v>208</v>
      </c>
      <c r="D137" s="20" t="s">
        <v>194</v>
      </c>
      <c r="E137" s="20" t="s">
        <v>28</v>
      </c>
      <c r="F137" s="49">
        <v>6000</v>
      </c>
      <c r="G137" s="50"/>
      <c r="H137" s="50"/>
      <c r="I137" s="55">
        <v>0</v>
      </c>
      <c r="J137" s="55">
        <f t="shared" si="1"/>
        <v>0</v>
      </c>
      <c r="K137" s="18"/>
      <c r="L137" s="18"/>
      <c r="M137" s="18"/>
    </row>
    <row r="138" spans="1:13" ht="39.75" hidden="1" customHeight="1">
      <c r="A138" s="16" t="s">
        <v>124</v>
      </c>
      <c r="B138" s="22" t="s">
        <v>67</v>
      </c>
      <c r="C138" s="20" t="s">
        <v>68</v>
      </c>
      <c r="D138" s="20"/>
      <c r="E138" s="20"/>
      <c r="F138" s="49">
        <v>5600</v>
      </c>
      <c r="G138" s="50"/>
      <c r="H138" s="50"/>
      <c r="I138" s="55">
        <v>5600</v>
      </c>
      <c r="J138" s="55">
        <f t="shared" si="1"/>
        <v>100</v>
      </c>
      <c r="K138" s="18"/>
      <c r="L138" s="18"/>
      <c r="M138" s="18"/>
    </row>
    <row r="139" spans="1:13" ht="96" hidden="1" customHeight="1">
      <c r="A139" s="16" t="s">
        <v>125</v>
      </c>
      <c r="B139" s="22" t="s">
        <v>10</v>
      </c>
      <c r="C139" s="20" t="s">
        <v>68</v>
      </c>
      <c r="D139" s="20" t="s">
        <v>11</v>
      </c>
      <c r="E139" s="20"/>
      <c r="F139" s="49">
        <v>5600</v>
      </c>
      <c r="G139" s="50"/>
      <c r="H139" s="50"/>
      <c r="I139" s="55">
        <v>5600</v>
      </c>
      <c r="J139" s="55">
        <f t="shared" si="1"/>
        <v>100</v>
      </c>
      <c r="K139" s="18"/>
      <c r="L139" s="18"/>
      <c r="M139" s="18"/>
    </row>
    <row r="140" spans="1:13" ht="34.5" hidden="1" customHeight="1">
      <c r="A140" s="16" t="s">
        <v>126</v>
      </c>
      <c r="B140" s="22" t="s">
        <v>12</v>
      </c>
      <c r="C140" s="20" t="s">
        <v>68</v>
      </c>
      <c r="D140" s="20" t="s">
        <v>13</v>
      </c>
      <c r="E140" s="20"/>
      <c r="F140" s="49">
        <v>5600</v>
      </c>
      <c r="G140" s="50"/>
      <c r="H140" s="50"/>
      <c r="I140" s="55">
        <v>5600</v>
      </c>
      <c r="J140" s="55">
        <f t="shared" si="1"/>
        <v>100</v>
      </c>
      <c r="K140" s="18"/>
      <c r="L140" s="18"/>
      <c r="M140" s="18"/>
    </row>
    <row r="141" spans="1:13" ht="27" hidden="1" customHeight="1">
      <c r="A141" s="16" t="s">
        <v>127</v>
      </c>
      <c r="B141" s="22" t="s">
        <v>40</v>
      </c>
      <c r="C141" s="20" t="s">
        <v>68</v>
      </c>
      <c r="D141" s="20" t="s">
        <v>13</v>
      </c>
      <c r="E141" s="20" t="s">
        <v>26</v>
      </c>
      <c r="F141" s="49">
        <v>5600</v>
      </c>
      <c r="G141" s="50"/>
      <c r="H141" s="50"/>
      <c r="I141" s="55">
        <v>5600</v>
      </c>
      <c r="J141" s="55">
        <f t="shared" ref="J141:J204" si="7">I141/F141*100</f>
        <v>100</v>
      </c>
      <c r="K141" s="18"/>
      <c r="L141" s="18"/>
      <c r="M141" s="18"/>
    </row>
    <row r="142" spans="1:13" ht="26.25" hidden="1" customHeight="1">
      <c r="A142" s="16" t="s">
        <v>128</v>
      </c>
      <c r="B142" s="22" t="s">
        <v>69</v>
      </c>
      <c r="C142" s="20" t="s">
        <v>68</v>
      </c>
      <c r="D142" s="20" t="s">
        <v>13</v>
      </c>
      <c r="E142" s="20" t="s">
        <v>27</v>
      </c>
      <c r="F142" s="49">
        <v>5600</v>
      </c>
      <c r="G142" s="50"/>
      <c r="H142" s="50"/>
      <c r="I142" s="55">
        <v>5600</v>
      </c>
      <c r="J142" s="55">
        <f t="shared" si="7"/>
        <v>100</v>
      </c>
      <c r="K142" s="18"/>
      <c r="L142" s="18"/>
      <c r="M142" s="18"/>
    </row>
    <row r="143" spans="1:13" ht="36.75" customHeight="1">
      <c r="A143" s="16" t="s">
        <v>192</v>
      </c>
      <c r="B143" s="21" t="s">
        <v>67</v>
      </c>
      <c r="C143" s="20" t="s">
        <v>342</v>
      </c>
      <c r="D143" s="20"/>
      <c r="E143" s="20"/>
      <c r="F143" s="49">
        <f>F144</f>
        <v>7260</v>
      </c>
      <c r="G143" s="50"/>
      <c r="H143" s="50"/>
      <c r="I143" s="55">
        <f>I144</f>
        <v>7260</v>
      </c>
      <c r="J143" s="55">
        <f t="shared" si="7"/>
        <v>100</v>
      </c>
      <c r="K143" s="18"/>
      <c r="L143" s="18"/>
      <c r="M143" s="18"/>
    </row>
    <row r="144" spans="1:13" ht="111.75" customHeight="1">
      <c r="A144" s="16" t="s">
        <v>193</v>
      </c>
      <c r="B144" s="22" t="s">
        <v>10</v>
      </c>
      <c r="C144" s="20" t="s">
        <v>342</v>
      </c>
      <c r="D144" s="20" t="s">
        <v>11</v>
      </c>
      <c r="E144" s="20"/>
      <c r="F144" s="49">
        <f>F145</f>
        <v>7260</v>
      </c>
      <c r="G144" s="50"/>
      <c r="H144" s="50"/>
      <c r="I144" s="55">
        <f>I145</f>
        <v>7260</v>
      </c>
      <c r="J144" s="55">
        <f t="shared" si="7"/>
        <v>100</v>
      </c>
      <c r="K144" s="18"/>
      <c r="L144" s="18"/>
      <c r="M144" s="18"/>
    </row>
    <row r="145" spans="1:13" ht="40.5" customHeight="1">
      <c r="A145" s="16" t="s">
        <v>223</v>
      </c>
      <c r="B145" s="22" t="s">
        <v>366</v>
      </c>
      <c r="C145" s="20" t="s">
        <v>342</v>
      </c>
      <c r="D145" s="20" t="s">
        <v>189</v>
      </c>
      <c r="E145" s="20"/>
      <c r="F145" s="49">
        <v>7260</v>
      </c>
      <c r="G145" s="50"/>
      <c r="H145" s="50"/>
      <c r="I145" s="55">
        <f>I146</f>
        <v>7260</v>
      </c>
      <c r="J145" s="55">
        <f t="shared" si="7"/>
        <v>100</v>
      </c>
      <c r="K145" s="18"/>
      <c r="L145" s="18"/>
      <c r="M145" s="18"/>
    </row>
    <row r="146" spans="1:13" ht="25.5" customHeight="1">
      <c r="A146" s="16"/>
      <c r="B146" s="22" t="s">
        <v>367</v>
      </c>
      <c r="C146" s="20" t="s">
        <v>342</v>
      </c>
      <c r="D146" s="20" t="s">
        <v>189</v>
      </c>
      <c r="E146" s="20" t="s">
        <v>26</v>
      </c>
      <c r="F146" s="49">
        <v>7260</v>
      </c>
      <c r="G146" s="50"/>
      <c r="H146" s="50"/>
      <c r="I146" s="55">
        <f>I147</f>
        <v>7260</v>
      </c>
      <c r="J146" s="55">
        <f t="shared" si="7"/>
        <v>100</v>
      </c>
      <c r="K146" s="18"/>
      <c r="L146" s="18"/>
      <c r="M146" s="18"/>
    </row>
    <row r="147" spans="1:13" ht="30.75" customHeight="1">
      <c r="A147" s="16"/>
      <c r="B147" s="22" t="s">
        <v>69</v>
      </c>
      <c r="C147" s="20" t="s">
        <v>342</v>
      </c>
      <c r="D147" s="20" t="s">
        <v>189</v>
      </c>
      <c r="E147" s="20" t="s">
        <v>27</v>
      </c>
      <c r="F147" s="49">
        <v>7260</v>
      </c>
      <c r="G147" s="50"/>
      <c r="H147" s="50"/>
      <c r="I147" s="55">
        <v>7260</v>
      </c>
      <c r="J147" s="55">
        <f t="shared" si="7"/>
        <v>100</v>
      </c>
      <c r="K147" s="18"/>
      <c r="L147" s="18"/>
      <c r="M147" s="18"/>
    </row>
    <row r="148" spans="1:13" ht="37.5" customHeight="1">
      <c r="A148" s="16" t="s">
        <v>224</v>
      </c>
      <c r="B148" s="36" t="s">
        <v>272</v>
      </c>
      <c r="C148" s="20" t="s">
        <v>275</v>
      </c>
      <c r="D148" s="20"/>
      <c r="E148" s="20"/>
      <c r="F148" s="49">
        <f>F149</f>
        <v>35000</v>
      </c>
      <c r="G148" s="50"/>
      <c r="H148" s="50"/>
      <c r="I148" s="55">
        <f>I149</f>
        <v>0</v>
      </c>
      <c r="J148" s="55">
        <f t="shared" si="7"/>
        <v>0</v>
      </c>
      <c r="K148" s="18"/>
      <c r="L148" s="18"/>
      <c r="M148" s="18"/>
    </row>
    <row r="149" spans="1:13" ht="42" customHeight="1">
      <c r="A149" s="16" t="s">
        <v>225</v>
      </c>
      <c r="B149" s="22" t="s">
        <v>14</v>
      </c>
      <c r="C149" s="20" t="s">
        <v>275</v>
      </c>
      <c r="D149" s="20" t="s">
        <v>15</v>
      </c>
      <c r="E149" s="20"/>
      <c r="F149" s="49">
        <f>F150</f>
        <v>35000</v>
      </c>
      <c r="G149" s="50"/>
      <c r="H149" s="50"/>
      <c r="I149" s="55">
        <f>I150</f>
        <v>0</v>
      </c>
      <c r="J149" s="55">
        <f t="shared" si="7"/>
        <v>0</v>
      </c>
      <c r="K149" s="18"/>
      <c r="L149" s="18"/>
      <c r="M149" s="18"/>
    </row>
    <row r="150" spans="1:13" ht="39" customHeight="1">
      <c r="A150" s="16" t="s">
        <v>226</v>
      </c>
      <c r="B150" s="22" t="s">
        <v>16</v>
      </c>
      <c r="C150" s="20" t="s">
        <v>275</v>
      </c>
      <c r="D150" s="20" t="s">
        <v>17</v>
      </c>
      <c r="E150" s="20"/>
      <c r="F150" s="49">
        <f>F151</f>
        <v>35000</v>
      </c>
      <c r="G150" s="50"/>
      <c r="H150" s="50"/>
      <c r="I150" s="55">
        <f>I151</f>
        <v>0</v>
      </c>
      <c r="J150" s="55">
        <f t="shared" si="7"/>
        <v>0</v>
      </c>
      <c r="K150" s="18"/>
      <c r="L150" s="18"/>
      <c r="M150" s="18"/>
    </row>
    <row r="151" spans="1:13" ht="20.25" customHeight="1">
      <c r="A151" s="16" t="s">
        <v>227</v>
      </c>
      <c r="B151" s="22" t="s">
        <v>273</v>
      </c>
      <c r="C151" s="20" t="s">
        <v>275</v>
      </c>
      <c r="D151" s="20" t="s">
        <v>17</v>
      </c>
      <c r="E151" s="20" t="s">
        <v>276</v>
      </c>
      <c r="F151" s="49">
        <f>F152</f>
        <v>35000</v>
      </c>
      <c r="G151" s="50"/>
      <c r="H151" s="50"/>
      <c r="I151" s="55">
        <f>I152</f>
        <v>0</v>
      </c>
      <c r="J151" s="55">
        <f t="shared" si="7"/>
        <v>0</v>
      </c>
      <c r="K151" s="18"/>
      <c r="L151" s="18"/>
      <c r="M151" s="18"/>
    </row>
    <row r="152" spans="1:13" ht="25.5" customHeight="1">
      <c r="A152" s="16" t="s">
        <v>13</v>
      </c>
      <c r="B152" s="22" t="s">
        <v>274</v>
      </c>
      <c r="C152" s="20" t="s">
        <v>275</v>
      </c>
      <c r="D152" s="20" t="s">
        <v>17</v>
      </c>
      <c r="E152" s="20" t="s">
        <v>277</v>
      </c>
      <c r="F152" s="49">
        <v>35000</v>
      </c>
      <c r="G152" s="50"/>
      <c r="H152" s="50"/>
      <c r="I152" s="55">
        <v>0</v>
      </c>
      <c r="J152" s="55">
        <f t="shared" si="7"/>
        <v>0</v>
      </c>
      <c r="K152" s="18"/>
      <c r="L152" s="18"/>
      <c r="M152" s="18"/>
    </row>
    <row r="153" spans="1:13" ht="39" customHeight="1">
      <c r="A153" s="16" t="s">
        <v>228</v>
      </c>
      <c r="B153" s="31" t="s">
        <v>254</v>
      </c>
      <c r="C153" s="20" t="s">
        <v>217</v>
      </c>
      <c r="D153" s="20"/>
      <c r="E153" s="20"/>
      <c r="F153" s="49">
        <f>F154</f>
        <v>58500</v>
      </c>
      <c r="G153" s="50"/>
      <c r="H153" s="50"/>
      <c r="I153" s="49">
        <f>I154</f>
        <v>32800</v>
      </c>
      <c r="J153" s="55">
        <f t="shared" si="7"/>
        <v>56.068376068376068</v>
      </c>
      <c r="K153" s="18"/>
      <c r="L153" s="18"/>
      <c r="M153" s="18"/>
    </row>
    <row r="154" spans="1:13" ht="42" customHeight="1">
      <c r="A154" s="16" t="s">
        <v>229</v>
      </c>
      <c r="B154" s="22" t="s">
        <v>14</v>
      </c>
      <c r="C154" s="20" t="s">
        <v>217</v>
      </c>
      <c r="D154" s="20" t="s">
        <v>15</v>
      </c>
      <c r="E154" s="20"/>
      <c r="F154" s="49">
        <f>F155</f>
        <v>58500</v>
      </c>
      <c r="G154" s="50"/>
      <c r="H154" s="50"/>
      <c r="I154" s="49">
        <f>I155</f>
        <v>32800</v>
      </c>
      <c r="J154" s="55">
        <f t="shared" si="7"/>
        <v>56.068376068376068</v>
      </c>
      <c r="K154" s="18"/>
      <c r="L154" s="18"/>
      <c r="M154" s="18"/>
    </row>
    <row r="155" spans="1:13" ht="35.25" customHeight="1">
      <c r="A155" s="16" t="s">
        <v>230</v>
      </c>
      <c r="B155" s="22" t="s">
        <v>16</v>
      </c>
      <c r="C155" s="20" t="s">
        <v>217</v>
      </c>
      <c r="D155" s="20" t="s">
        <v>17</v>
      </c>
      <c r="E155" s="20"/>
      <c r="F155" s="49">
        <f>F156</f>
        <v>58500</v>
      </c>
      <c r="G155" s="50"/>
      <c r="H155" s="50"/>
      <c r="I155" s="49">
        <f>I156</f>
        <v>32800</v>
      </c>
      <c r="J155" s="55">
        <f t="shared" si="7"/>
        <v>56.068376068376068</v>
      </c>
      <c r="K155" s="18"/>
      <c r="L155" s="18"/>
      <c r="M155" s="18"/>
    </row>
    <row r="156" spans="1:13" ht="26.25" customHeight="1">
      <c r="A156" s="16" t="s">
        <v>231</v>
      </c>
      <c r="B156" s="22" t="s">
        <v>255</v>
      </c>
      <c r="C156" s="20" t="s">
        <v>217</v>
      </c>
      <c r="D156" s="20" t="s">
        <v>17</v>
      </c>
      <c r="E156" s="20" t="s">
        <v>219</v>
      </c>
      <c r="F156" s="49">
        <f>F157</f>
        <v>58500</v>
      </c>
      <c r="G156" s="50"/>
      <c r="H156" s="50"/>
      <c r="I156" s="49">
        <f>I157</f>
        <v>32800</v>
      </c>
      <c r="J156" s="55">
        <f t="shared" si="7"/>
        <v>56.068376068376068</v>
      </c>
      <c r="K156" s="18"/>
      <c r="L156" s="18"/>
      <c r="M156" s="18"/>
    </row>
    <row r="157" spans="1:13" ht="26.25" customHeight="1">
      <c r="A157" s="16" t="s">
        <v>232</v>
      </c>
      <c r="B157" s="22" t="s">
        <v>220</v>
      </c>
      <c r="C157" s="20" t="s">
        <v>217</v>
      </c>
      <c r="D157" s="20" t="s">
        <v>17</v>
      </c>
      <c r="E157" s="20" t="s">
        <v>218</v>
      </c>
      <c r="F157" s="49">
        <v>58500</v>
      </c>
      <c r="G157" s="50"/>
      <c r="H157" s="50"/>
      <c r="I157" s="49">
        <v>32800</v>
      </c>
      <c r="J157" s="55">
        <f t="shared" si="7"/>
        <v>56.068376068376068</v>
      </c>
      <c r="K157" s="18"/>
      <c r="L157" s="18"/>
      <c r="M157" s="18"/>
    </row>
    <row r="158" spans="1:13" ht="36" customHeight="1">
      <c r="A158" s="16" t="s">
        <v>233</v>
      </c>
      <c r="B158" s="25" t="s">
        <v>336</v>
      </c>
      <c r="C158" s="20" t="s">
        <v>209</v>
      </c>
      <c r="D158" s="20"/>
      <c r="E158" s="20"/>
      <c r="F158" s="49">
        <f>F159+F164+F169</f>
        <v>689831</v>
      </c>
      <c r="G158" s="49">
        <f>G159+G164</f>
        <v>0</v>
      </c>
      <c r="H158" s="49">
        <f>H159+H164</f>
        <v>0</v>
      </c>
      <c r="I158" s="49">
        <f>I159+I164+I169</f>
        <v>364552</v>
      </c>
      <c r="J158" s="55">
        <f t="shared" si="7"/>
        <v>52.84656676780255</v>
      </c>
      <c r="K158" s="18"/>
      <c r="L158" s="18"/>
      <c r="M158" s="18"/>
    </row>
    <row r="159" spans="1:13" ht="135" customHeight="1">
      <c r="A159" s="16" t="s">
        <v>234</v>
      </c>
      <c r="B159" s="22" t="s">
        <v>70</v>
      </c>
      <c r="C159" s="20" t="s">
        <v>210</v>
      </c>
      <c r="D159" s="20"/>
      <c r="E159" s="20"/>
      <c r="F159" s="49">
        <f>F160</f>
        <v>546831</v>
      </c>
      <c r="G159" s="50"/>
      <c r="H159" s="50"/>
      <c r="I159" s="55">
        <f>I160</f>
        <v>364552</v>
      </c>
      <c r="J159" s="55">
        <f t="shared" si="7"/>
        <v>66.666300922954264</v>
      </c>
      <c r="K159" s="18"/>
      <c r="L159" s="18"/>
      <c r="M159" s="18"/>
    </row>
    <row r="160" spans="1:13" ht="21" customHeight="1">
      <c r="A160" s="16" t="s">
        <v>235</v>
      </c>
      <c r="B160" s="22" t="s">
        <v>71</v>
      </c>
      <c r="C160" s="20" t="s">
        <v>210</v>
      </c>
      <c r="D160" s="20" t="s">
        <v>31</v>
      </c>
      <c r="E160" s="20"/>
      <c r="F160" s="49">
        <f>F161</f>
        <v>546831</v>
      </c>
      <c r="G160" s="50"/>
      <c r="H160" s="50"/>
      <c r="I160" s="55">
        <f>I161</f>
        <v>364552</v>
      </c>
      <c r="J160" s="55">
        <f t="shared" si="7"/>
        <v>66.666300922954264</v>
      </c>
      <c r="K160" s="18"/>
      <c r="L160" s="18"/>
      <c r="M160" s="18"/>
    </row>
    <row r="161" spans="1:13" ht="24.75" customHeight="1">
      <c r="A161" s="16" t="s">
        <v>236</v>
      </c>
      <c r="B161" s="37" t="s">
        <v>41</v>
      </c>
      <c r="C161" s="20" t="s">
        <v>210</v>
      </c>
      <c r="D161" s="20" t="s">
        <v>32</v>
      </c>
      <c r="E161" s="20"/>
      <c r="F161" s="49">
        <f>F162</f>
        <v>546831</v>
      </c>
      <c r="G161" s="50"/>
      <c r="H161" s="50"/>
      <c r="I161" s="55">
        <f>I162</f>
        <v>364552</v>
      </c>
      <c r="J161" s="55">
        <f t="shared" si="7"/>
        <v>66.666300922954264</v>
      </c>
      <c r="K161" s="18"/>
      <c r="L161" s="18"/>
      <c r="M161" s="18"/>
    </row>
    <row r="162" spans="1:13" ht="49.5" customHeight="1">
      <c r="A162" s="16" t="s">
        <v>237</v>
      </c>
      <c r="B162" s="38" t="s">
        <v>263</v>
      </c>
      <c r="C162" s="20" t="s">
        <v>210</v>
      </c>
      <c r="D162" s="20" t="s">
        <v>32</v>
      </c>
      <c r="E162" s="20" t="s">
        <v>37</v>
      </c>
      <c r="F162" s="49">
        <f>F163</f>
        <v>546831</v>
      </c>
      <c r="G162" s="50"/>
      <c r="H162" s="50"/>
      <c r="I162" s="55">
        <f>I163</f>
        <v>364552</v>
      </c>
      <c r="J162" s="55">
        <f t="shared" si="7"/>
        <v>66.666300922954264</v>
      </c>
      <c r="K162" s="18"/>
      <c r="L162" s="18"/>
      <c r="M162" s="18"/>
    </row>
    <row r="163" spans="1:13" ht="36.75" customHeight="1">
      <c r="A163" s="16" t="s">
        <v>238</v>
      </c>
      <c r="B163" s="22" t="s">
        <v>72</v>
      </c>
      <c r="C163" s="20" t="s">
        <v>210</v>
      </c>
      <c r="D163" s="20" t="s">
        <v>32</v>
      </c>
      <c r="E163" s="20" t="s">
        <v>73</v>
      </c>
      <c r="F163" s="49">
        <v>546831</v>
      </c>
      <c r="G163" s="50"/>
      <c r="H163" s="50"/>
      <c r="I163" s="55">
        <v>364552</v>
      </c>
      <c r="J163" s="55">
        <f t="shared" si="7"/>
        <v>66.666300922954264</v>
      </c>
      <c r="K163" s="18"/>
      <c r="L163" s="18"/>
      <c r="M163" s="18"/>
    </row>
    <row r="164" spans="1:13" ht="75.75" customHeight="1">
      <c r="A164" s="16" t="s">
        <v>239</v>
      </c>
      <c r="B164" s="31" t="s">
        <v>264</v>
      </c>
      <c r="C164" s="20" t="s">
        <v>221</v>
      </c>
      <c r="D164" s="20"/>
      <c r="E164" s="20"/>
      <c r="F164" s="49">
        <f>F165</f>
        <v>35000</v>
      </c>
      <c r="G164" s="50"/>
      <c r="H164" s="50"/>
      <c r="I164" s="49">
        <f>I165</f>
        <v>0</v>
      </c>
      <c r="J164" s="55">
        <f t="shared" si="7"/>
        <v>0</v>
      </c>
      <c r="K164" s="18"/>
      <c r="L164" s="18"/>
      <c r="M164" s="18"/>
    </row>
    <row r="165" spans="1:13" ht="36.75" customHeight="1">
      <c r="A165" s="16" t="s">
        <v>240</v>
      </c>
      <c r="B165" s="22" t="s">
        <v>14</v>
      </c>
      <c r="C165" s="20" t="s">
        <v>221</v>
      </c>
      <c r="D165" s="20" t="s">
        <v>15</v>
      </c>
      <c r="E165" s="20"/>
      <c r="F165" s="49">
        <f>F166</f>
        <v>35000</v>
      </c>
      <c r="G165" s="50"/>
      <c r="H165" s="50"/>
      <c r="I165" s="49">
        <f>I166</f>
        <v>0</v>
      </c>
      <c r="J165" s="55">
        <f t="shared" si="7"/>
        <v>0</v>
      </c>
      <c r="K165" s="18"/>
      <c r="L165" s="18"/>
      <c r="M165" s="18"/>
    </row>
    <row r="166" spans="1:13" ht="36.75" customHeight="1">
      <c r="A166" s="16" t="s">
        <v>241</v>
      </c>
      <c r="B166" s="22" t="s">
        <v>16</v>
      </c>
      <c r="C166" s="20" t="s">
        <v>221</v>
      </c>
      <c r="D166" s="20" t="s">
        <v>17</v>
      </c>
      <c r="E166" s="20"/>
      <c r="F166" s="49">
        <f>F167</f>
        <v>35000</v>
      </c>
      <c r="G166" s="50"/>
      <c r="H166" s="50"/>
      <c r="I166" s="49">
        <f>I167</f>
        <v>0</v>
      </c>
      <c r="J166" s="55">
        <f t="shared" si="7"/>
        <v>0</v>
      </c>
      <c r="K166" s="18"/>
      <c r="L166" s="18"/>
      <c r="M166" s="18"/>
    </row>
    <row r="167" spans="1:13" ht="24.75" customHeight="1">
      <c r="A167" s="16" t="s">
        <v>242</v>
      </c>
      <c r="B167" s="22" t="s">
        <v>63</v>
      </c>
      <c r="C167" s="20" t="s">
        <v>221</v>
      </c>
      <c r="D167" s="20" t="s">
        <v>17</v>
      </c>
      <c r="E167" s="20" t="s">
        <v>18</v>
      </c>
      <c r="F167" s="49">
        <f>F168</f>
        <v>35000</v>
      </c>
      <c r="G167" s="50"/>
      <c r="H167" s="50"/>
      <c r="I167" s="49">
        <f>I168</f>
        <v>0</v>
      </c>
      <c r="J167" s="55">
        <f t="shared" si="7"/>
        <v>0</v>
      </c>
      <c r="K167" s="18"/>
      <c r="L167" s="18"/>
      <c r="M167" s="18"/>
    </row>
    <row r="168" spans="1:13" ht="36.75" customHeight="1">
      <c r="A168" s="16" t="s">
        <v>243</v>
      </c>
      <c r="B168" s="22" t="s">
        <v>262</v>
      </c>
      <c r="C168" s="20" t="s">
        <v>221</v>
      </c>
      <c r="D168" s="20" t="s">
        <v>17</v>
      </c>
      <c r="E168" s="20" t="s">
        <v>222</v>
      </c>
      <c r="F168" s="49">
        <v>35000</v>
      </c>
      <c r="G168" s="50"/>
      <c r="H168" s="50"/>
      <c r="I168" s="49">
        <v>0</v>
      </c>
      <c r="J168" s="55">
        <f t="shared" si="7"/>
        <v>0</v>
      </c>
      <c r="K168" s="18"/>
      <c r="L168" s="18"/>
      <c r="M168" s="18"/>
    </row>
    <row r="169" spans="1:13" ht="36.75" customHeight="1">
      <c r="A169" s="16" t="s">
        <v>244</v>
      </c>
      <c r="B169" s="36" t="s">
        <v>278</v>
      </c>
      <c r="C169" s="20" t="s">
        <v>279</v>
      </c>
      <c r="D169" s="20"/>
      <c r="E169" s="20"/>
      <c r="F169" s="34">
        <f>F170</f>
        <v>108000</v>
      </c>
      <c r="G169" s="34">
        <f t="shared" ref="G169:I170" si="8">G170</f>
        <v>0</v>
      </c>
      <c r="H169" s="34">
        <f t="shared" si="8"/>
        <v>0</v>
      </c>
      <c r="I169" s="34">
        <f t="shared" si="8"/>
        <v>0</v>
      </c>
      <c r="J169" s="55">
        <f t="shared" si="7"/>
        <v>0</v>
      </c>
      <c r="K169" s="18"/>
      <c r="L169" s="18"/>
      <c r="M169" s="18"/>
    </row>
    <row r="170" spans="1:13" ht="25.5" customHeight="1">
      <c r="A170" s="16" t="s">
        <v>245</v>
      </c>
      <c r="B170" s="22" t="s">
        <v>71</v>
      </c>
      <c r="C170" s="20" t="s">
        <v>279</v>
      </c>
      <c r="D170" s="20" t="s">
        <v>31</v>
      </c>
      <c r="E170" s="20"/>
      <c r="F170" s="34">
        <f>F171</f>
        <v>108000</v>
      </c>
      <c r="G170" s="34">
        <f t="shared" si="8"/>
        <v>0</v>
      </c>
      <c r="H170" s="34">
        <f t="shared" si="8"/>
        <v>0</v>
      </c>
      <c r="I170" s="34">
        <f t="shared" si="8"/>
        <v>0</v>
      </c>
      <c r="J170" s="55">
        <f t="shared" si="7"/>
        <v>0</v>
      </c>
      <c r="K170" s="18"/>
      <c r="L170" s="18"/>
      <c r="M170" s="18"/>
    </row>
    <row r="171" spans="1:13" ht="24" customHeight="1">
      <c r="A171" s="16" t="s">
        <v>246</v>
      </c>
      <c r="B171" s="37" t="s">
        <v>41</v>
      </c>
      <c r="C171" s="20" t="s">
        <v>279</v>
      </c>
      <c r="D171" s="20" t="s">
        <v>32</v>
      </c>
      <c r="E171" s="20"/>
      <c r="F171" s="34">
        <f>F172</f>
        <v>108000</v>
      </c>
      <c r="G171" s="39"/>
      <c r="H171" s="39"/>
      <c r="I171" s="57">
        <f>I172</f>
        <v>0</v>
      </c>
      <c r="J171" s="55">
        <f t="shared" si="7"/>
        <v>0</v>
      </c>
      <c r="K171" s="18"/>
      <c r="L171" s="18"/>
      <c r="M171" s="18"/>
    </row>
    <row r="172" spans="1:13" ht="57" customHeight="1">
      <c r="A172" s="16" t="s">
        <v>247</v>
      </c>
      <c r="B172" s="22" t="s">
        <v>263</v>
      </c>
      <c r="C172" s="20" t="s">
        <v>279</v>
      </c>
      <c r="D172" s="20" t="s">
        <v>32</v>
      </c>
      <c r="E172" s="20" t="s">
        <v>37</v>
      </c>
      <c r="F172" s="34">
        <f>F173</f>
        <v>108000</v>
      </c>
      <c r="G172" s="34"/>
      <c r="H172" s="34"/>
      <c r="I172" s="34">
        <f>I173</f>
        <v>0</v>
      </c>
      <c r="J172" s="55">
        <f t="shared" si="7"/>
        <v>0</v>
      </c>
      <c r="K172" s="18"/>
      <c r="L172" s="18"/>
      <c r="M172" s="18"/>
    </row>
    <row r="173" spans="1:13" ht="36.75" customHeight="1">
      <c r="A173" s="16" t="s">
        <v>292</v>
      </c>
      <c r="B173" s="22" t="s">
        <v>72</v>
      </c>
      <c r="C173" s="20" t="s">
        <v>279</v>
      </c>
      <c r="D173" s="20" t="s">
        <v>32</v>
      </c>
      <c r="E173" s="20" t="s">
        <v>73</v>
      </c>
      <c r="F173" s="34">
        <v>108000</v>
      </c>
      <c r="G173" s="39"/>
      <c r="H173" s="39"/>
      <c r="I173" s="57">
        <v>0</v>
      </c>
      <c r="J173" s="55">
        <f t="shared" si="7"/>
        <v>0</v>
      </c>
      <c r="K173" s="18"/>
      <c r="L173" s="18"/>
      <c r="M173" s="18"/>
    </row>
    <row r="174" spans="1:13" ht="24.75" customHeight="1">
      <c r="A174" s="16" t="s">
        <v>293</v>
      </c>
      <c r="B174" s="25" t="s">
        <v>79</v>
      </c>
      <c r="C174" s="24" t="s">
        <v>211</v>
      </c>
      <c r="D174" s="24"/>
      <c r="E174" s="24"/>
      <c r="F174" s="48">
        <f>F175+F181+F196+F201+F211+F206+F191</f>
        <v>3891970.1</v>
      </c>
      <c r="G174" s="48">
        <f>G175+G181+G196+G201+G211+G206+G191</f>
        <v>0</v>
      </c>
      <c r="H174" s="48">
        <f>H175+H181+H196+H201+H211+H206+H191</f>
        <v>0</v>
      </c>
      <c r="I174" s="48">
        <f>I175+I181+I196+I201+I211+I206+I191</f>
        <v>3002855.8000000003</v>
      </c>
      <c r="J174" s="55">
        <f t="shared" si="7"/>
        <v>77.155161084099802</v>
      </c>
      <c r="K174" s="18"/>
      <c r="L174" s="18"/>
      <c r="M174" s="18"/>
    </row>
    <row r="175" spans="1:13" ht="20.25" customHeight="1">
      <c r="A175" s="16" t="s">
        <v>294</v>
      </c>
      <c r="B175" s="22" t="s">
        <v>81</v>
      </c>
      <c r="C175" s="20" t="s">
        <v>212</v>
      </c>
      <c r="D175" s="20"/>
      <c r="E175" s="20"/>
      <c r="F175" s="49">
        <f>F176</f>
        <v>584213</v>
      </c>
      <c r="G175" s="50"/>
      <c r="H175" s="50"/>
      <c r="I175" s="55">
        <f>I176</f>
        <v>443067.19</v>
      </c>
      <c r="J175" s="55">
        <f t="shared" si="7"/>
        <v>75.840008695458678</v>
      </c>
      <c r="K175" s="18"/>
      <c r="L175" s="18"/>
      <c r="M175" s="18"/>
    </row>
    <row r="176" spans="1:13" ht="56.25" customHeight="1">
      <c r="A176" s="16" t="s">
        <v>295</v>
      </c>
      <c r="B176" s="22" t="s">
        <v>74</v>
      </c>
      <c r="C176" s="20" t="s">
        <v>318</v>
      </c>
      <c r="D176" s="20"/>
      <c r="E176" s="20"/>
      <c r="F176" s="49">
        <f>F177</f>
        <v>584213</v>
      </c>
      <c r="G176" s="50"/>
      <c r="H176" s="50"/>
      <c r="I176" s="55">
        <f>I177</f>
        <v>443067.19</v>
      </c>
      <c r="J176" s="55">
        <f t="shared" si="7"/>
        <v>75.840008695458678</v>
      </c>
      <c r="K176" s="18"/>
      <c r="L176" s="18"/>
      <c r="M176" s="18"/>
    </row>
    <row r="177" spans="1:13" ht="90.75" customHeight="1">
      <c r="A177" s="16" t="s">
        <v>296</v>
      </c>
      <c r="B177" s="22" t="s">
        <v>10</v>
      </c>
      <c r="C177" s="20" t="s">
        <v>318</v>
      </c>
      <c r="D177" s="20" t="s">
        <v>11</v>
      </c>
      <c r="E177" s="20"/>
      <c r="F177" s="49">
        <f>F178</f>
        <v>584213</v>
      </c>
      <c r="G177" s="50"/>
      <c r="H177" s="50"/>
      <c r="I177" s="55">
        <f>I178</f>
        <v>443067.19</v>
      </c>
      <c r="J177" s="55">
        <f t="shared" si="7"/>
        <v>75.840008695458678</v>
      </c>
      <c r="K177" s="18"/>
      <c r="L177" s="18"/>
      <c r="M177" s="18"/>
    </row>
    <row r="178" spans="1:13" ht="39.75" customHeight="1">
      <c r="A178" s="16" t="s">
        <v>297</v>
      </c>
      <c r="B178" s="22" t="s">
        <v>12</v>
      </c>
      <c r="C178" s="20" t="s">
        <v>318</v>
      </c>
      <c r="D178" s="20" t="s">
        <v>13</v>
      </c>
      <c r="E178" s="20"/>
      <c r="F178" s="49">
        <f>F179</f>
        <v>584213</v>
      </c>
      <c r="G178" s="50"/>
      <c r="H178" s="50"/>
      <c r="I178" s="55">
        <f>I179</f>
        <v>443067.19</v>
      </c>
      <c r="J178" s="55">
        <f t="shared" si="7"/>
        <v>75.840008695458678</v>
      </c>
      <c r="K178" s="18"/>
      <c r="L178" s="18"/>
      <c r="M178" s="18"/>
    </row>
    <row r="179" spans="1:13" ht="24" customHeight="1">
      <c r="A179" s="16" t="s">
        <v>298</v>
      </c>
      <c r="B179" s="22" t="s">
        <v>39</v>
      </c>
      <c r="C179" s="20" t="s">
        <v>318</v>
      </c>
      <c r="D179" s="20" t="s">
        <v>13</v>
      </c>
      <c r="E179" s="20" t="s">
        <v>38</v>
      </c>
      <c r="F179" s="49">
        <f>F180</f>
        <v>584213</v>
      </c>
      <c r="G179" s="50"/>
      <c r="H179" s="50"/>
      <c r="I179" s="55">
        <f>I180</f>
        <v>443067.19</v>
      </c>
      <c r="J179" s="55">
        <f t="shared" si="7"/>
        <v>75.840008695458678</v>
      </c>
      <c r="K179" s="18"/>
      <c r="L179" s="18"/>
      <c r="M179" s="18"/>
    </row>
    <row r="180" spans="1:13" ht="53.25" customHeight="1">
      <c r="A180" s="16" t="s">
        <v>299</v>
      </c>
      <c r="B180" s="22" t="s">
        <v>43</v>
      </c>
      <c r="C180" s="20" t="s">
        <v>318</v>
      </c>
      <c r="D180" s="20" t="s">
        <v>13</v>
      </c>
      <c r="E180" s="20" t="s">
        <v>42</v>
      </c>
      <c r="F180" s="49">
        <v>584213</v>
      </c>
      <c r="G180" s="50"/>
      <c r="H180" s="50"/>
      <c r="I180" s="55">
        <v>443067.19</v>
      </c>
      <c r="J180" s="55">
        <f t="shared" si="7"/>
        <v>75.840008695458678</v>
      </c>
      <c r="K180" s="18"/>
      <c r="L180" s="18"/>
      <c r="M180" s="18"/>
    </row>
    <row r="181" spans="1:13" ht="35.25" customHeight="1">
      <c r="A181" s="16" t="s">
        <v>300</v>
      </c>
      <c r="B181" s="22" t="s">
        <v>82</v>
      </c>
      <c r="C181" s="20" t="s">
        <v>212</v>
      </c>
      <c r="D181" s="20"/>
      <c r="E181" s="20"/>
      <c r="F181" s="49">
        <f>F185+F187</f>
        <v>2880008.6</v>
      </c>
      <c r="G181" s="49">
        <f>G185+G187</f>
        <v>0</v>
      </c>
      <c r="H181" s="49">
        <f>H185+H187</f>
        <v>0</v>
      </c>
      <c r="I181" s="49">
        <f>I185+I187</f>
        <v>2307627.2800000003</v>
      </c>
      <c r="J181" s="55">
        <f t="shared" si="7"/>
        <v>80.125707957955399</v>
      </c>
      <c r="K181" s="18"/>
      <c r="L181" s="18"/>
      <c r="M181" s="18"/>
    </row>
    <row r="182" spans="1:13" ht="56.25" customHeight="1">
      <c r="A182" s="16" t="s">
        <v>301</v>
      </c>
      <c r="B182" s="22" t="s">
        <v>74</v>
      </c>
      <c r="C182" s="20" t="s">
        <v>213</v>
      </c>
      <c r="D182" s="20"/>
      <c r="E182" s="20"/>
      <c r="F182" s="49"/>
      <c r="G182" s="50"/>
      <c r="H182" s="50"/>
      <c r="I182" s="55"/>
      <c r="J182" s="55"/>
      <c r="K182" s="18"/>
      <c r="L182" s="18"/>
      <c r="M182" s="18"/>
    </row>
    <row r="183" spans="1:13" ht="40.5" customHeight="1">
      <c r="A183" s="16" t="s">
        <v>302</v>
      </c>
      <c r="B183" s="22" t="s">
        <v>10</v>
      </c>
      <c r="C183" s="20" t="s">
        <v>213</v>
      </c>
      <c r="D183" s="20" t="s">
        <v>11</v>
      </c>
      <c r="E183" s="20"/>
      <c r="F183" s="49">
        <f>F184</f>
        <v>2155265.5</v>
      </c>
      <c r="G183" s="50"/>
      <c r="H183" s="50"/>
      <c r="I183" s="55">
        <f>I184</f>
        <v>1888160.26</v>
      </c>
      <c r="J183" s="55">
        <f t="shared" si="7"/>
        <v>87.60685214884198</v>
      </c>
      <c r="K183" s="18"/>
      <c r="L183" s="18"/>
      <c r="M183" s="18"/>
    </row>
    <row r="184" spans="1:13" ht="36.75" customHeight="1">
      <c r="A184" s="16" t="s">
        <v>303</v>
      </c>
      <c r="B184" s="22" t="s">
        <v>12</v>
      </c>
      <c r="C184" s="20" t="s">
        <v>213</v>
      </c>
      <c r="D184" s="20" t="s">
        <v>13</v>
      </c>
      <c r="E184" s="20"/>
      <c r="F184" s="49">
        <f>F185</f>
        <v>2155265.5</v>
      </c>
      <c r="G184" s="50"/>
      <c r="H184" s="50"/>
      <c r="I184" s="55">
        <f>I185</f>
        <v>1888160.26</v>
      </c>
      <c r="J184" s="55">
        <f t="shared" si="7"/>
        <v>87.60685214884198</v>
      </c>
      <c r="K184" s="18"/>
      <c r="L184" s="18"/>
      <c r="M184" s="18"/>
    </row>
    <row r="185" spans="1:13" ht="21.75" customHeight="1">
      <c r="A185" s="16" t="s">
        <v>304</v>
      </c>
      <c r="B185" s="22" t="s">
        <v>39</v>
      </c>
      <c r="C185" s="20" t="s">
        <v>213</v>
      </c>
      <c r="D185" s="20" t="s">
        <v>13</v>
      </c>
      <c r="E185" s="20" t="s">
        <v>38</v>
      </c>
      <c r="F185" s="49">
        <f>F186</f>
        <v>2155265.5</v>
      </c>
      <c r="G185" s="50"/>
      <c r="H185" s="50"/>
      <c r="I185" s="55">
        <f>I186</f>
        <v>1888160.26</v>
      </c>
      <c r="J185" s="55">
        <f t="shared" si="7"/>
        <v>87.60685214884198</v>
      </c>
      <c r="K185" s="18"/>
      <c r="L185" s="18"/>
      <c r="M185" s="18"/>
    </row>
    <row r="186" spans="1:13" ht="72.75" customHeight="1">
      <c r="A186" s="16" t="s">
        <v>305</v>
      </c>
      <c r="B186" s="22" t="s">
        <v>45</v>
      </c>
      <c r="C186" s="20" t="s">
        <v>213</v>
      </c>
      <c r="D186" s="20" t="s">
        <v>13</v>
      </c>
      <c r="E186" s="20" t="s">
        <v>44</v>
      </c>
      <c r="F186" s="49">
        <v>2155265.5</v>
      </c>
      <c r="G186" s="50"/>
      <c r="H186" s="50"/>
      <c r="I186" s="55">
        <v>1888160.26</v>
      </c>
      <c r="J186" s="55">
        <f t="shared" si="7"/>
        <v>87.60685214884198</v>
      </c>
      <c r="K186" s="18"/>
      <c r="L186" s="18"/>
      <c r="M186" s="18"/>
    </row>
    <row r="187" spans="1:13" ht="37.5" customHeight="1">
      <c r="A187" s="16" t="s">
        <v>306</v>
      </c>
      <c r="B187" s="22" t="s">
        <v>14</v>
      </c>
      <c r="C187" s="20" t="s">
        <v>213</v>
      </c>
      <c r="D187" s="20" t="s">
        <v>15</v>
      </c>
      <c r="E187" s="20"/>
      <c r="F187" s="49">
        <f>F188</f>
        <v>724743.1</v>
      </c>
      <c r="G187" s="50"/>
      <c r="H187" s="50"/>
      <c r="I187" s="55">
        <f>I188</f>
        <v>419467.02</v>
      </c>
      <c r="J187" s="55">
        <f t="shared" si="7"/>
        <v>57.878028780129128</v>
      </c>
      <c r="K187" s="18"/>
      <c r="L187" s="18"/>
      <c r="M187" s="18"/>
    </row>
    <row r="188" spans="1:13" ht="53.25" customHeight="1">
      <c r="A188" s="16" t="s">
        <v>307</v>
      </c>
      <c r="B188" s="22" t="s">
        <v>16</v>
      </c>
      <c r="C188" s="20" t="s">
        <v>213</v>
      </c>
      <c r="D188" s="20" t="s">
        <v>17</v>
      </c>
      <c r="E188" s="20"/>
      <c r="F188" s="49">
        <f>F189</f>
        <v>724743.1</v>
      </c>
      <c r="G188" s="50"/>
      <c r="H188" s="50"/>
      <c r="I188" s="55">
        <f>I189</f>
        <v>419467.02</v>
      </c>
      <c r="J188" s="55">
        <f t="shared" si="7"/>
        <v>57.878028780129128</v>
      </c>
      <c r="K188" s="18"/>
      <c r="L188" s="18"/>
      <c r="M188" s="18"/>
    </row>
    <row r="189" spans="1:13" ht="21" customHeight="1">
      <c r="A189" s="16" t="s">
        <v>308</v>
      </c>
      <c r="B189" s="22" t="s">
        <v>39</v>
      </c>
      <c r="C189" s="20" t="s">
        <v>213</v>
      </c>
      <c r="D189" s="20" t="s">
        <v>17</v>
      </c>
      <c r="E189" s="20" t="s">
        <v>38</v>
      </c>
      <c r="F189" s="49">
        <f>F190</f>
        <v>724743.1</v>
      </c>
      <c r="G189" s="50"/>
      <c r="H189" s="50"/>
      <c r="I189" s="55">
        <f>I190</f>
        <v>419467.02</v>
      </c>
      <c r="J189" s="55">
        <f t="shared" si="7"/>
        <v>57.878028780129128</v>
      </c>
      <c r="K189" s="18"/>
      <c r="L189" s="18"/>
      <c r="M189" s="18"/>
    </row>
    <row r="190" spans="1:13" ht="75.75" customHeight="1">
      <c r="A190" s="16" t="s">
        <v>309</v>
      </c>
      <c r="B190" s="22" t="s">
        <v>45</v>
      </c>
      <c r="C190" s="20" t="s">
        <v>213</v>
      </c>
      <c r="D190" s="20" t="s">
        <v>17</v>
      </c>
      <c r="E190" s="20" t="s">
        <v>44</v>
      </c>
      <c r="F190" s="49">
        <v>724743.1</v>
      </c>
      <c r="G190" s="50"/>
      <c r="H190" s="50"/>
      <c r="I190" s="55">
        <v>419467.02</v>
      </c>
      <c r="J190" s="55">
        <f t="shared" si="7"/>
        <v>57.878028780129128</v>
      </c>
      <c r="K190" s="18"/>
      <c r="L190" s="18"/>
      <c r="M190" s="18"/>
    </row>
    <row r="191" spans="1:13" ht="37.5">
      <c r="A191" s="16" t="s">
        <v>310</v>
      </c>
      <c r="B191" s="23" t="s">
        <v>280</v>
      </c>
      <c r="C191" s="24" t="s">
        <v>320</v>
      </c>
      <c r="D191" s="20"/>
      <c r="E191" s="20"/>
      <c r="F191" s="40">
        <f t="shared" ref="F191:I192" si="9">F192</f>
        <v>65000</v>
      </c>
      <c r="G191" s="40">
        <f t="shared" si="9"/>
        <v>0</v>
      </c>
      <c r="H191" s="40">
        <f t="shared" si="9"/>
        <v>0</v>
      </c>
      <c r="I191" s="40">
        <f t="shared" si="9"/>
        <v>65000</v>
      </c>
      <c r="J191" s="55">
        <f t="shared" si="7"/>
        <v>100</v>
      </c>
      <c r="K191" s="18"/>
      <c r="L191" s="18"/>
      <c r="M191" s="18"/>
    </row>
    <row r="192" spans="1:13" ht="20.25" customHeight="1">
      <c r="A192" s="16" t="s">
        <v>311</v>
      </c>
      <c r="B192" s="41" t="s">
        <v>281</v>
      </c>
      <c r="C192" s="20" t="s">
        <v>319</v>
      </c>
      <c r="D192" s="20" t="s">
        <v>17</v>
      </c>
      <c r="E192" s="20"/>
      <c r="F192" s="34">
        <f t="shared" si="9"/>
        <v>65000</v>
      </c>
      <c r="G192" s="34">
        <f t="shared" si="9"/>
        <v>0</v>
      </c>
      <c r="H192" s="34">
        <f t="shared" si="9"/>
        <v>0</v>
      </c>
      <c r="I192" s="34">
        <f t="shared" si="9"/>
        <v>65000</v>
      </c>
      <c r="J192" s="55">
        <f t="shared" si="7"/>
        <v>100</v>
      </c>
      <c r="K192" s="18"/>
      <c r="L192" s="18"/>
      <c r="M192" s="18"/>
    </row>
    <row r="193" spans="1:13" ht="39" customHeight="1">
      <c r="A193" s="16" t="s">
        <v>312</v>
      </c>
      <c r="B193" s="23" t="s">
        <v>282</v>
      </c>
      <c r="C193" s="20" t="s">
        <v>319</v>
      </c>
      <c r="D193" s="20" t="s">
        <v>17</v>
      </c>
      <c r="E193" s="20"/>
      <c r="F193" s="34">
        <f>F194</f>
        <v>65000</v>
      </c>
      <c r="G193" s="39"/>
      <c r="H193" s="39"/>
      <c r="I193" s="57">
        <f>I194</f>
        <v>65000</v>
      </c>
      <c r="J193" s="55">
        <f t="shared" si="7"/>
        <v>100</v>
      </c>
      <c r="K193" s="18"/>
      <c r="L193" s="18"/>
      <c r="M193" s="18"/>
    </row>
    <row r="194" spans="1:13" ht="20.25" customHeight="1">
      <c r="A194" s="16" t="s">
        <v>313</v>
      </c>
      <c r="B194" s="22" t="s">
        <v>175</v>
      </c>
      <c r="C194" s="20" t="s">
        <v>319</v>
      </c>
      <c r="D194" s="20" t="s">
        <v>172</v>
      </c>
      <c r="E194" s="20" t="s">
        <v>38</v>
      </c>
      <c r="F194" s="34">
        <f>F195</f>
        <v>65000</v>
      </c>
      <c r="G194" s="39"/>
      <c r="H194" s="39"/>
      <c r="I194" s="57">
        <f>I195</f>
        <v>65000</v>
      </c>
      <c r="J194" s="55">
        <f t="shared" si="7"/>
        <v>100</v>
      </c>
      <c r="K194" s="18"/>
      <c r="L194" s="18"/>
      <c r="M194" s="18"/>
    </row>
    <row r="195" spans="1:13" ht="21" customHeight="1">
      <c r="A195" s="16" t="s">
        <v>328</v>
      </c>
      <c r="B195" s="22" t="s">
        <v>283</v>
      </c>
      <c r="C195" s="20" t="s">
        <v>319</v>
      </c>
      <c r="D195" s="42" t="s">
        <v>284</v>
      </c>
      <c r="E195" s="42" t="s">
        <v>285</v>
      </c>
      <c r="F195" s="34">
        <v>65000</v>
      </c>
      <c r="G195" s="39"/>
      <c r="H195" s="39"/>
      <c r="I195" s="57">
        <v>65000</v>
      </c>
      <c r="J195" s="55">
        <f t="shared" si="7"/>
        <v>100</v>
      </c>
      <c r="K195" s="18"/>
      <c r="L195" s="18"/>
      <c r="M195" s="18"/>
    </row>
    <row r="196" spans="1:13" ht="18.75" customHeight="1">
      <c r="A196" s="16" t="s">
        <v>329</v>
      </c>
      <c r="B196" s="22" t="s">
        <v>80</v>
      </c>
      <c r="C196" s="20" t="s">
        <v>258</v>
      </c>
      <c r="D196" s="20"/>
      <c r="E196" s="20"/>
      <c r="F196" s="49">
        <f>F197</f>
        <v>90000</v>
      </c>
      <c r="G196" s="50"/>
      <c r="H196" s="50"/>
      <c r="I196" s="55">
        <f>I197</f>
        <v>0</v>
      </c>
      <c r="J196" s="55">
        <f t="shared" si="7"/>
        <v>0</v>
      </c>
      <c r="K196" s="18"/>
      <c r="L196" s="18"/>
      <c r="M196" s="18"/>
    </row>
    <row r="197" spans="1:13" ht="21" customHeight="1">
      <c r="A197" s="16" t="s">
        <v>330</v>
      </c>
      <c r="B197" s="22" t="s">
        <v>175</v>
      </c>
      <c r="C197" s="20" t="s">
        <v>214</v>
      </c>
      <c r="D197" s="20" t="s">
        <v>172</v>
      </c>
      <c r="E197" s="20"/>
      <c r="F197" s="49">
        <f>F198</f>
        <v>90000</v>
      </c>
      <c r="G197" s="50"/>
      <c r="H197" s="50"/>
      <c r="I197" s="55">
        <f>I198</f>
        <v>0</v>
      </c>
      <c r="J197" s="55">
        <f t="shared" si="7"/>
        <v>0</v>
      </c>
      <c r="K197" s="18"/>
      <c r="L197" s="18"/>
      <c r="M197" s="18"/>
    </row>
    <row r="198" spans="1:13" ht="21" customHeight="1">
      <c r="A198" s="16" t="s">
        <v>331</v>
      </c>
      <c r="B198" s="22" t="s">
        <v>257</v>
      </c>
      <c r="C198" s="20" t="s">
        <v>214</v>
      </c>
      <c r="D198" s="20" t="s">
        <v>256</v>
      </c>
      <c r="E198" s="20"/>
      <c r="F198" s="49">
        <f>F199</f>
        <v>90000</v>
      </c>
      <c r="G198" s="50"/>
      <c r="H198" s="50"/>
      <c r="I198" s="55">
        <f>I199</f>
        <v>0</v>
      </c>
      <c r="J198" s="55">
        <f t="shared" si="7"/>
        <v>0</v>
      </c>
      <c r="K198" s="18"/>
      <c r="L198" s="18"/>
      <c r="M198" s="18"/>
    </row>
    <row r="199" spans="1:13" ht="21.75" customHeight="1">
      <c r="A199" s="16" t="s">
        <v>332</v>
      </c>
      <c r="B199" s="22" t="s">
        <v>39</v>
      </c>
      <c r="C199" s="20" t="s">
        <v>214</v>
      </c>
      <c r="D199" s="20" t="s">
        <v>256</v>
      </c>
      <c r="E199" s="20" t="s">
        <v>38</v>
      </c>
      <c r="F199" s="49">
        <f>F200</f>
        <v>90000</v>
      </c>
      <c r="G199" s="50"/>
      <c r="H199" s="50"/>
      <c r="I199" s="55">
        <f>I200</f>
        <v>0</v>
      </c>
      <c r="J199" s="55">
        <f t="shared" si="7"/>
        <v>0</v>
      </c>
      <c r="K199" s="18"/>
      <c r="L199" s="18"/>
      <c r="M199" s="18"/>
    </row>
    <row r="200" spans="1:13" ht="18" customHeight="1">
      <c r="A200" s="16" t="s">
        <v>343</v>
      </c>
      <c r="B200" s="22" t="s">
        <v>49</v>
      </c>
      <c r="C200" s="20" t="s">
        <v>214</v>
      </c>
      <c r="D200" s="20" t="s">
        <v>256</v>
      </c>
      <c r="E200" s="20" t="s">
        <v>48</v>
      </c>
      <c r="F200" s="49">
        <v>90000</v>
      </c>
      <c r="G200" s="50"/>
      <c r="H200" s="50"/>
      <c r="I200" s="55">
        <v>0</v>
      </c>
      <c r="J200" s="55">
        <f t="shared" si="7"/>
        <v>0</v>
      </c>
      <c r="K200" s="18"/>
      <c r="L200" s="18"/>
      <c r="M200" s="18"/>
    </row>
    <row r="201" spans="1:13" ht="75" customHeight="1">
      <c r="A201" s="16" t="s">
        <v>344</v>
      </c>
      <c r="B201" s="31" t="s">
        <v>75</v>
      </c>
      <c r="C201" s="43" t="s">
        <v>327</v>
      </c>
      <c r="D201" s="20"/>
      <c r="E201" s="20"/>
      <c r="F201" s="49">
        <f>F202</f>
        <v>11236</v>
      </c>
      <c r="G201" s="50"/>
      <c r="H201" s="50"/>
      <c r="I201" s="55">
        <f>I202</f>
        <v>7112</v>
      </c>
      <c r="J201" s="55">
        <f t="shared" si="7"/>
        <v>63.296546813812746</v>
      </c>
      <c r="K201" s="18"/>
      <c r="L201" s="18"/>
      <c r="M201" s="18"/>
    </row>
    <row r="202" spans="1:13" ht="36" customHeight="1">
      <c r="A202" s="16" t="s">
        <v>345</v>
      </c>
      <c r="B202" s="22" t="s">
        <v>14</v>
      </c>
      <c r="C202" s="43" t="s">
        <v>327</v>
      </c>
      <c r="D202" s="20" t="s">
        <v>15</v>
      </c>
      <c r="E202" s="20"/>
      <c r="F202" s="49">
        <f>F203</f>
        <v>11236</v>
      </c>
      <c r="G202" s="50"/>
      <c r="H202" s="50"/>
      <c r="I202" s="55">
        <f>I203</f>
        <v>7112</v>
      </c>
      <c r="J202" s="55">
        <f t="shared" si="7"/>
        <v>63.296546813812746</v>
      </c>
      <c r="K202" s="18"/>
      <c r="L202" s="18"/>
      <c r="M202" s="18"/>
    </row>
    <row r="203" spans="1:13" ht="53.25" customHeight="1">
      <c r="A203" s="16" t="s">
        <v>346</v>
      </c>
      <c r="B203" s="22" t="s">
        <v>16</v>
      </c>
      <c r="C203" s="43" t="s">
        <v>327</v>
      </c>
      <c r="D203" s="20" t="s">
        <v>17</v>
      </c>
      <c r="E203" s="20"/>
      <c r="F203" s="49">
        <f>F204</f>
        <v>11236</v>
      </c>
      <c r="G203" s="50"/>
      <c r="H203" s="50"/>
      <c r="I203" s="55">
        <f>I204</f>
        <v>7112</v>
      </c>
      <c r="J203" s="55">
        <f t="shared" si="7"/>
        <v>63.296546813812746</v>
      </c>
      <c r="K203" s="18"/>
      <c r="L203" s="18"/>
      <c r="M203" s="18"/>
    </row>
    <row r="204" spans="1:13" ht="23.25" customHeight="1">
      <c r="A204" s="16" t="s">
        <v>347</v>
      </c>
      <c r="B204" s="22" t="s">
        <v>39</v>
      </c>
      <c r="C204" s="43" t="s">
        <v>327</v>
      </c>
      <c r="D204" s="20" t="s">
        <v>17</v>
      </c>
      <c r="E204" s="20" t="s">
        <v>38</v>
      </c>
      <c r="F204" s="49">
        <f>F205</f>
        <v>11236</v>
      </c>
      <c r="G204" s="50"/>
      <c r="H204" s="50"/>
      <c r="I204" s="55">
        <f>I205</f>
        <v>7112</v>
      </c>
      <c r="J204" s="55">
        <f t="shared" si="7"/>
        <v>63.296546813812746</v>
      </c>
      <c r="K204" s="18"/>
      <c r="L204" s="18"/>
      <c r="M204" s="18"/>
    </row>
    <row r="205" spans="1:13" ht="20.25" customHeight="1">
      <c r="A205" s="16" t="s">
        <v>348</v>
      </c>
      <c r="B205" s="22" t="s">
        <v>47</v>
      </c>
      <c r="C205" s="43" t="s">
        <v>327</v>
      </c>
      <c r="D205" s="20" t="s">
        <v>17</v>
      </c>
      <c r="E205" s="20" t="s">
        <v>46</v>
      </c>
      <c r="F205" s="49">
        <v>11236</v>
      </c>
      <c r="G205" s="50"/>
      <c r="H205" s="50"/>
      <c r="I205" s="55">
        <v>7112</v>
      </c>
      <c r="J205" s="55">
        <f t="shared" ref="J205:J221" si="10">I205/F205*100</f>
        <v>63.296546813812746</v>
      </c>
      <c r="K205" s="18"/>
      <c r="L205" s="18"/>
      <c r="M205" s="18"/>
    </row>
    <row r="206" spans="1:13" ht="21" customHeight="1">
      <c r="A206" s="16" t="s">
        <v>349</v>
      </c>
      <c r="B206" s="22" t="s">
        <v>215</v>
      </c>
      <c r="C206" s="43" t="s">
        <v>216</v>
      </c>
      <c r="D206" s="20"/>
      <c r="E206" s="20"/>
      <c r="F206" s="52">
        <f>F207</f>
        <v>1712.5</v>
      </c>
      <c r="G206" s="53"/>
      <c r="H206" s="53"/>
      <c r="I206" s="52">
        <f>I207</f>
        <v>1712.5</v>
      </c>
      <c r="J206" s="55">
        <f t="shared" si="10"/>
        <v>100</v>
      </c>
      <c r="K206" s="18"/>
      <c r="L206" s="18"/>
      <c r="M206" s="18"/>
    </row>
    <row r="207" spans="1:13" ht="23.25" customHeight="1">
      <c r="A207" s="16" t="s">
        <v>350</v>
      </c>
      <c r="B207" s="22" t="s">
        <v>175</v>
      </c>
      <c r="C207" s="43" t="s">
        <v>216</v>
      </c>
      <c r="D207" s="20" t="s">
        <v>172</v>
      </c>
      <c r="E207" s="20"/>
      <c r="F207" s="52">
        <f>F208</f>
        <v>1712.5</v>
      </c>
      <c r="G207" s="53"/>
      <c r="H207" s="53"/>
      <c r="I207" s="52">
        <f>I208</f>
        <v>1712.5</v>
      </c>
      <c r="J207" s="55">
        <f t="shared" si="10"/>
        <v>100</v>
      </c>
      <c r="K207" s="18"/>
      <c r="L207" s="18"/>
      <c r="M207" s="18"/>
    </row>
    <row r="208" spans="1:13" ht="36" customHeight="1">
      <c r="A208" s="16" t="s">
        <v>351</v>
      </c>
      <c r="B208" s="22" t="s">
        <v>259</v>
      </c>
      <c r="C208" s="43" t="s">
        <v>216</v>
      </c>
      <c r="D208" s="20" t="s">
        <v>173</v>
      </c>
      <c r="E208" s="20"/>
      <c r="F208" s="52">
        <f>F209</f>
        <v>1712.5</v>
      </c>
      <c r="G208" s="53"/>
      <c r="H208" s="53"/>
      <c r="I208" s="52">
        <f>I209</f>
        <v>1712.5</v>
      </c>
      <c r="J208" s="55">
        <f t="shared" si="10"/>
        <v>100</v>
      </c>
      <c r="K208" s="18"/>
      <c r="L208" s="18"/>
      <c r="M208" s="18"/>
    </row>
    <row r="209" spans="1:13" ht="24.75" customHeight="1">
      <c r="A209" s="16" t="s">
        <v>352</v>
      </c>
      <c r="B209" s="22" t="s">
        <v>39</v>
      </c>
      <c r="C209" s="43" t="s">
        <v>216</v>
      </c>
      <c r="D209" s="20" t="s">
        <v>173</v>
      </c>
      <c r="E209" s="20" t="s">
        <v>38</v>
      </c>
      <c r="F209" s="52">
        <f>F210</f>
        <v>1712.5</v>
      </c>
      <c r="G209" s="53"/>
      <c r="H209" s="53"/>
      <c r="I209" s="52">
        <f>I210</f>
        <v>1712.5</v>
      </c>
      <c r="J209" s="55">
        <f t="shared" si="10"/>
        <v>100</v>
      </c>
      <c r="K209" s="18"/>
      <c r="L209" s="18"/>
      <c r="M209" s="18"/>
    </row>
    <row r="210" spans="1:13" ht="21.75" customHeight="1">
      <c r="A210" s="16" t="s">
        <v>353</v>
      </c>
      <c r="B210" s="22" t="s">
        <v>47</v>
      </c>
      <c r="C210" s="43" t="s">
        <v>216</v>
      </c>
      <c r="D210" s="20" t="s">
        <v>173</v>
      </c>
      <c r="E210" s="20" t="s">
        <v>46</v>
      </c>
      <c r="F210" s="52">
        <v>1712.5</v>
      </c>
      <c r="G210" s="53"/>
      <c r="H210" s="53"/>
      <c r="I210" s="52">
        <v>1712.5</v>
      </c>
      <c r="J210" s="55">
        <f t="shared" si="10"/>
        <v>100</v>
      </c>
      <c r="K210" s="18"/>
      <c r="L210" s="18"/>
      <c r="M210" s="18"/>
    </row>
    <row r="211" spans="1:13" ht="72" customHeight="1">
      <c r="A211" s="16" t="s">
        <v>354</v>
      </c>
      <c r="B211" s="22" t="s">
        <v>76</v>
      </c>
      <c r="C211" s="20" t="s">
        <v>321</v>
      </c>
      <c r="D211" s="20"/>
      <c r="E211" s="20"/>
      <c r="F211" s="52">
        <f>F215+F219</f>
        <v>259800</v>
      </c>
      <c r="G211" s="54"/>
      <c r="H211" s="54"/>
      <c r="I211" s="55">
        <f>I212+I216</f>
        <v>178336.83</v>
      </c>
      <c r="J211" s="55">
        <f t="shared" si="10"/>
        <v>68.643891454965356</v>
      </c>
      <c r="K211" s="18"/>
      <c r="L211" s="18"/>
      <c r="M211" s="18"/>
    </row>
    <row r="212" spans="1:13" ht="93" customHeight="1">
      <c r="A212" s="16" t="s">
        <v>355</v>
      </c>
      <c r="B212" s="22" t="s">
        <v>10</v>
      </c>
      <c r="C212" s="20" t="s">
        <v>321</v>
      </c>
      <c r="D212" s="20" t="s">
        <v>11</v>
      </c>
      <c r="E212" s="20"/>
      <c r="F212" s="49">
        <f>F213</f>
        <v>230500</v>
      </c>
      <c r="G212" s="54"/>
      <c r="H212" s="54"/>
      <c r="I212" s="55">
        <f>I213</f>
        <v>160595.82999999999</v>
      </c>
      <c r="J212" s="55">
        <f t="shared" si="10"/>
        <v>69.672811279826462</v>
      </c>
      <c r="K212" s="18"/>
      <c r="L212" s="18"/>
      <c r="M212" s="18"/>
    </row>
    <row r="213" spans="1:13" ht="42" customHeight="1">
      <c r="A213" s="16" t="s">
        <v>356</v>
      </c>
      <c r="B213" s="22" t="s">
        <v>12</v>
      </c>
      <c r="C213" s="20" t="s">
        <v>321</v>
      </c>
      <c r="D213" s="20" t="s">
        <v>13</v>
      </c>
      <c r="E213" s="20"/>
      <c r="F213" s="49">
        <f>F214</f>
        <v>230500</v>
      </c>
      <c r="G213" s="54"/>
      <c r="H213" s="54"/>
      <c r="I213" s="55">
        <f>I214</f>
        <v>160595.82999999999</v>
      </c>
      <c r="J213" s="55">
        <f t="shared" si="10"/>
        <v>69.672811279826462</v>
      </c>
      <c r="K213" s="18"/>
      <c r="L213" s="18"/>
      <c r="M213" s="18"/>
    </row>
    <row r="214" spans="1:13" ht="19.5" customHeight="1">
      <c r="A214" s="16" t="s">
        <v>357</v>
      </c>
      <c r="B214" s="44" t="s">
        <v>50</v>
      </c>
      <c r="C214" s="20" t="s">
        <v>321</v>
      </c>
      <c r="D214" s="20" t="s">
        <v>13</v>
      </c>
      <c r="E214" s="20" t="s">
        <v>51</v>
      </c>
      <c r="F214" s="49">
        <f>F215</f>
        <v>230500</v>
      </c>
      <c r="G214" s="54"/>
      <c r="H214" s="54"/>
      <c r="I214" s="55">
        <f>I215</f>
        <v>160595.82999999999</v>
      </c>
      <c r="J214" s="55">
        <f t="shared" si="10"/>
        <v>69.672811279826462</v>
      </c>
      <c r="K214" s="18"/>
      <c r="L214" s="18"/>
      <c r="M214" s="18"/>
    </row>
    <row r="215" spans="1:13" ht="36" customHeight="1">
      <c r="A215" s="16" t="s">
        <v>358</v>
      </c>
      <c r="B215" s="22" t="s">
        <v>53</v>
      </c>
      <c r="C215" s="20" t="s">
        <v>321</v>
      </c>
      <c r="D215" s="20" t="s">
        <v>13</v>
      </c>
      <c r="E215" s="20" t="s">
        <v>52</v>
      </c>
      <c r="F215" s="49">
        <v>230500</v>
      </c>
      <c r="G215" s="54"/>
      <c r="H215" s="54"/>
      <c r="I215" s="55">
        <v>160595.82999999999</v>
      </c>
      <c r="J215" s="55">
        <f t="shared" si="10"/>
        <v>69.672811279826462</v>
      </c>
      <c r="K215" s="18"/>
      <c r="L215" s="18"/>
      <c r="M215" s="18"/>
    </row>
    <row r="216" spans="1:13" ht="38.25" customHeight="1">
      <c r="A216" s="16" t="s">
        <v>359</v>
      </c>
      <c r="B216" s="22" t="s">
        <v>14</v>
      </c>
      <c r="C216" s="20" t="s">
        <v>321</v>
      </c>
      <c r="D216" s="20" t="s">
        <v>15</v>
      </c>
      <c r="E216" s="20"/>
      <c r="F216" s="49">
        <f>F217</f>
        <v>29300</v>
      </c>
      <c r="G216" s="54"/>
      <c r="H216" s="54"/>
      <c r="I216" s="55">
        <f>I217</f>
        <v>17741</v>
      </c>
      <c r="J216" s="55">
        <f t="shared" si="10"/>
        <v>60.549488054607501</v>
      </c>
      <c r="K216" s="18"/>
      <c r="L216" s="18"/>
      <c r="M216" s="18"/>
    </row>
    <row r="217" spans="1:13" ht="57" customHeight="1">
      <c r="A217" s="16" t="s">
        <v>360</v>
      </c>
      <c r="B217" s="22" t="s">
        <v>16</v>
      </c>
      <c r="C217" s="20" t="s">
        <v>321</v>
      </c>
      <c r="D217" s="20" t="s">
        <v>17</v>
      </c>
      <c r="E217" s="20"/>
      <c r="F217" s="49">
        <f>F218</f>
        <v>29300</v>
      </c>
      <c r="G217" s="54"/>
      <c r="H217" s="54"/>
      <c r="I217" s="55">
        <f>I218</f>
        <v>17741</v>
      </c>
      <c r="J217" s="55">
        <f t="shared" si="10"/>
        <v>60.549488054607501</v>
      </c>
      <c r="K217" s="18"/>
      <c r="L217" s="18"/>
      <c r="M217" s="18"/>
    </row>
    <row r="218" spans="1:13" ht="18.75" customHeight="1">
      <c r="A218" s="16" t="s">
        <v>361</v>
      </c>
      <c r="B218" s="44" t="s">
        <v>50</v>
      </c>
      <c r="C218" s="20" t="s">
        <v>321</v>
      </c>
      <c r="D218" s="20" t="s">
        <v>17</v>
      </c>
      <c r="E218" s="20" t="s">
        <v>51</v>
      </c>
      <c r="F218" s="49">
        <f>F219</f>
        <v>29300</v>
      </c>
      <c r="G218" s="54"/>
      <c r="H218" s="54"/>
      <c r="I218" s="55">
        <f>I219</f>
        <v>17741</v>
      </c>
      <c r="J218" s="55">
        <f t="shared" si="10"/>
        <v>60.549488054607501</v>
      </c>
      <c r="K218" s="18"/>
      <c r="L218" s="18"/>
      <c r="M218" s="18"/>
    </row>
    <row r="219" spans="1:13" ht="35.25" customHeight="1">
      <c r="A219" s="16" t="s">
        <v>362</v>
      </c>
      <c r="B219" s="22" t="s">
        <v>53</v>
      </c>
      <c r="C219" s="20" t="s">
        <v>321</v>
      </c>
      <c r="D219" s="20" t="s">
        <v>17</v>
      </c>
      <c r="E219" s="20" t="s">
        <v>52</v>
      </c>
      <c r="F219" s="49">
        <v>29300</v>
      </c>
      <c r="G219" s="54"/>
      <c r="H219" s="54"/>
      <c r="I219" s="55">
        <v>17741</v>
      </c>
      <c r="J219" s="55">
        <f t="shared" si="10"/>
        <v>60.549488054607501</v>
      </c>
      <c r="K219" s="18"/>
      <c r="L219" s="18"/>
      <c r="M219" s="18"/>
    </row>
    <row r="220" spans="1:13" ht="23.25" customHeight="1">
      <c r="A220" s="16" t="s">
        <v>363</v>
      </c>
      <c r="B220" s="22" t="s">
        <v>169</v>
      </c>
      <c r="C220" s="20"/>
      <c r="D220" s="20"/>
      <c r="E220" s="20"/>
      <c r="F220" s="49"/>
      <c r="G220" s="54"/>
      <c r="H220" s="54"/>
      <c r="I220" s="55"/>
      <c r="J220" s="55"/>
      <c r="K220" s="18"/>
      <c r="L220" s="18"/>
      <c r="M220" s="18"/>
    </row>
    <row r="221" spans="1:13" ht="30" customHeight="1">
      <c r="A221" s="16" t="s">
        <v>364</v>
      </c>
      <c r="B221" s="23" t="s">
        <v>77</v>
      </c>
      <c r="C221" s="24"/>
      <c r="D221" s="24"/>
      <c r="E221" s="24"/>
      <c r="F221" s="48">
        <f>F11+F174</f>
        <v>10290305.1</v>
      </c>
      <c r="G221" s="48">
        <f>G11+G174</f>
        <v>0</v>
      </c>
      <c r="H221" s="48">
        <f>H11+H174</f>
        <v>0</v>
      </c>
      <c r="I221" s="48">
        <f>I11+I174</f>
        <v>4832131.43</v>
      </c>
      <c r="J221" s="55">
        <f t="shared" si="10"/>
        <v>46.958096801230894</v>
      </c>
      <c r="K221" s="18"/>
      <c r="L221" s="18"/>
      <c r="M221" s="18"/>
    </row>
  </sheetData>
  <autoFilter ref="A10:F221"/>
  <mergeCells count="5">
    <mergeCell ref="A5:J5"/>
    <mergeCell ref="A6:J6"/>
    <mergeCell ref="D1:J1"/>
    <mergeCell ref="D2:J2"/>
    <mergeCell ref="D3:J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5" firstPageNumber="1208" fitToHeight="6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2016-06-14T03:36:47Z</cp:lastPrinted>
  <dcterms:created xsi:type="dcterms:W3CDTF">2007-10-11T12:08:51Z</dcterms:created>
  <dcterms:modified xsi:type="dcterms:W3CDTF">2016-12-30T05:48:55Z</dcterms:modified>
</cp:coreProperties>
</file>